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to\Desktop\乾式グルービング営業部\"/>
    </mc:Choice>
  </mc:AlternateContent>
  <bookViews>
    <workbookView xWindow="270" yWindow="3285" windowWidth="19200" windowHeight="7740" tabRatio="770" activeTab="1"/>
  </bookViews>
  <sheets>
    <sheet name="標準見積書（入力例）" sheetId="10" r:id="rId1"/>
    <sheet name="標準見積書（入力・印刷）" sheetId="9" r:id="rId2"/>
  </sheets>
  <definedNames>
    <definedName name="_xlnm.Print_Area" localSheetId="1">'標準見積書（入力・印刷）'!$G$2:$AE$31</definedName>
    <definedName name="_xlnm.Print_Area" localSheetId="0">'標準見積書（入力例）'!$G$12:$AE$41</definedName>
  </definedNames>
  <calcPr calcId="152511"/>
</workbook>
</file>

<file path=xl/calcChain.xml><?xml version="1.0" encoding="utf-8"?>
<calcChain xmlns="http://schemas.openxmlformats.org/spreadsheetml/2006/main">
  <c r="AB19" i="9" l="1"/>
  <c r="M20" i="9"/>
  <c r="AB29" i="10"/>
  <c r="AB27" i="10"/>
  <c r="M37" i="10" l="1"/>
  <c r="M36" i="10"/>
  <c r="M38" i="10" s="1"/>
  <c r="M32" i="10"/>
  <c r="P31" i="10"/>
  <c r="M31" i="10"/>
  <c r="M30" i="10"/>
  <c r="M28" i="10"/>
  <c r="N27" i="10"/>
  <c r="M27" i="10"/>
  <c r="R26" i="10"/>
  <c r="M26" i="10"/>
  <c r="N26" i="10" s="1"/>
  <c r="M23" i="10"/>
  <c r="M22" i="10"/>
  <c r="Y21" i="10"/>
  <c r="S21" i="10"/>
  <c r="M21" i="10"/>
  <c r="M20" i="10"/>
  <c r="M19" i="10"/>
  <c r="M18" i="10"/>
  <c r="M17" i="10"/>
  <c r="M16" i="10"/>
  <c r="M15" i="10"/>
  <c r="R14" i="10"/>
  <c r="AC13" i="10"/>
  <c r="M33" i="10" l="1"/>
  <c r="M24" i="10"/>
  <c r="AB26" i="10" s="1"/>
  <c r="N28" i="10"/>
  <c r="N29" i="10" s="1"/>
  <c r="M27" i="9"/>
  <c r="M26" i="9"/>
  <c r="M22" i="9"/>
  <c r="P21" i="9"/>
  <c r="M21" i="9"/>
  <c r="M18" i="9"/>
  <c r="N18" i="9" s="1"/>
  <c r="M17" i="9"/>
  <c r="N17" i="9" s="1"/>
  <c r="R16" i="9"/>
  <c r="N16" i="9"/>
  <c r="M16" i="9"/>
  <c r="M13" i="9"/>
  <c r="M12" i="9"/>
  <c r="Y11" i="9"/>
  <c r="S11" i="9"/>
  <c r="M11" i="9"/>
  <c r="M10" i="9"/>
  <c r="M9" i="9"/>
  <c r="M8" i="9"/>
  <c r="M7" i="9"/>
  <c r="M6" i="9"/>
  <c r="M5" i="9"/>
  <c r="M14" i="9" s="1"/>
  <c r="R4" i="9"/>
  <c r="AC3" i="9"/>
  <c r="N19" i="9" l="1"/>
  <c r="M23" i="9"/>
  <c r="AB17" i="9" s="1"/>
  <c r="M28" i="9"/>
  <c r="M34" i="10"/>
  <c r="K35" i="10" s="1"/>
  <c r="M40" i="10" s="1"/>
  <c r="AB28" i="10"/>
  <c r="AB31" i="10" s="1"/>
  <c r="AB32" i="10" s="1"/>
  <c r="AB33" i="10" s="1"/>
  <c r="S23" i="10" s="1"/>
  <c r="AB16" i="9"/>
  <c r="AB18" i="9" l="1"/>
  <c r="AB21" i="9" s="1"/>
  <c r="M24" i="9"/>
  <c r="K25" i="9" s="1"/>
  <c r="M30" i="9" s="1"/>
  <c r="AB22" i="9"/>
  <c r="AB23" i="9" s="1"/>
  <c r="S13" i="9" s="1"/>
</calcChain>
</file>

<file path=xl/sharedStrings.xml><?xml version="1.0" encoding="utf-8"?>
<sst xmlns="http://schemas.openxmlformats.org/spreadsheetml/2006/main" count="266" uniqueCount="92">
  <si>
    <t>単位</t>
    <rPh sb="0" eb="2">
      <t>タンイ</t>
    </rPh>
    <phoneticPr fontId="2"/>
  </si>
  <si>
    <t>㎡</t>
    <phoneticPr fontId="2"/>
  </si>
  <si>
    <t>円</t>
    <rPh sb="0" eb="1">
      <t>エン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</si>
  <si>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</si>
  <si>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工事場所</t>
    <rPh sb="0" eb="2">
      <t>コウジ</t>
    </rPh>
    <rPh sb="2" eb="4">
      <t>バショ</t>
    </rPh>
    <phoneticPr fontId="2"/>
  </si>
  <si>
    <t>御中</t>
    <rPh sb="0" eb="2">
      <t>オンチュウ</t>
    </rPh>
    <phoneticPr fontId="2"/>
  </si>
  <si>
    <t>見積条件</t>
    <rPh sb="0" eb="2">
      <t>ミツモリ</t>
    </rPh>
    <rPh sb="2" eb="4">
      <t>ジョウケン</t>
    </rPh>
    <phoneticPr fontId="2"/>
  </si>
  <si>
    <t>工　種 ・ 品　名</t>
    <rPh sb="0" eb="1">
      <t>コウ</t>
    </rPh>
    <rPh sb="2" eb="3">
      <t>シュ</t>
    </rPh>
    <rPh sb="6" eb="7">
      <t>シナ</t>
    </rPh>
    <rPh sb="8" eb="9">
      <t>メイ</t>
    </rPh>
    <phoneticPr fontId="2"/>
  </si>
  <si>
    <t>規　　　　格</t>
    <rPh sb="0" eb="1">
      <t>タダシ</t>
    </rPh>
    <rPh sb="5" eb="6">
      <t>カク</t>
    </rPh>
    <phoneticPr fontId="2"/>
  </si>
  <si>
    <t>形状・寸法</t>
    <rPh sb="0" eb="2">
      <t>ケイジョウ</t>
    </rPh>
    <rPh sb="3" eb="5">
      <t>スンポウ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</si>
  <si>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</si>
  <si>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</si>
  <si>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</si>
  <si>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労務費</t>
    <rPh sb="0" eb="3">
      <t>ロウムヒ</t>
    </rPh>
    <phoneticPr fontId="2"/>
  </si>
  <si>
    <t>延人数</t>
    <rPh sb="0" eb="1">
      <t>ノベ</t>
    </rPh>
    <rPh sb="1" eb="3">
      <t>ニンズウ</t>
    </rPh>
    <phoneticPr fontId="2"/>
  </si>
  <si>
    <t>合　　　　　計</t>
    <rPh sb="0" eb="1">
      <t>ゴウ</t>
    </rPh>
    <rPh sb="6" eb="7">
      <t>ケイ</t>
    </rPh>
    <phoneticPr fontId="2"/>
  </si>
  <si>
    <t>工　事　内　訳　書　</t>
    <rPh sb="0" eb="1">
      <t>コウ</t>
    </rPh>
    <rPh sb="2" eb="3">
      <t>ジ</t>
    </rPh>
    <rPh sb="4" eb="5">
      <t>ナイ</t>
    </rPh>
    <rPh sb="6" eb="7">
      <t>ヤク</t>
    </rPh>
    <rPh sb="8" eb="9">
      <t>ショ</t>
    </rPh>
    <phoneticPr fontId="2"/>
  </si>
  <si>
    <t>下記の通りお見積り致しますのでご下命</t>
    <rPh sb="0" eb="2">
      <t>カキ</t>
    </rPh>
    <rPh sb="3" eb="4">
      <t>トオ</t>
    </rPh>
    <rPh sb="6" eb="8">
      <t>ミツモリ</t>
    </rPh>
    <rPh sb="9" eb="10">
      <t>イタ</t>
    </rPh>
    <rPh sb="16" eb="18">
      <t>カメイ</t>
    </rPh>
    <phoneticPr fontId="2"/>
  </si>
  <si>
    <t>下さいます様御願い申し上げます</t>
    <rPh sb="0" eb="1">
      <t>クダ</t>
    </rPh>
    <rPh sb="5" eb="6">
      <t>ヨウ</t>
    </rPh>
    <rPh sb="6" eb="8">
      <t>オネガ</t>
    </rPh>
    <rPh sb="9" eb="10">
      <t>モウ</t>
    </rPh>
    <rPh sb="11" eb="12">
      <t>ア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</si>
  <si>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</si>
  <si>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見積有効期限</t>
    <rPh sb="0" eb="2">
      <t>ミツモリ</t>
    </rPh>
    <rPh sb="2" eb="4">
      <t>ユウコウ</t>
    </rPh>
    <rPh sb="4" eb="6">
      <t>キゲン</t>
    </rPh>
    <phoneticPr fontId="2"/>
  </si>
  <si>
    <t>工種・品名</t>
    <rPh sb="0" eb="2">
      <t>コウシュ</t>
    </rPh>
    <rPh sb="3" eb="5">
      <t>ヒンメイ</t>
    </rPh>
    <phoneticPr fontId="2"/>
  </si>
  <si>
    <t>規　　格</t>
    <rPh sb="0" eb="1">
      <t>タダシ</t>
    </rPh>
    <rPh sb="3" eb="4">
      <t>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</si>
  <si>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</si>
  <si>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</si>
  <si>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　　考</t>
    <rPh sb="0" eb="1">
      <t>ソナエ</t>
    </rPh>
    <rPh sb="3" eb="4">
      <t>コウ</t>
    </rPh>
    <phoneticPr fontId="2"/>
  </si>
  <si>
    <t>別紙内訳の通り</t>
    <rPh sb="0" eb="2">
      <t>ベッシ</t>
    </rPh>
    <rPh sb="2" eb="4">
      <t>ウチワケ</t>
    </rPh>
    <rPh sb="5" eb="6">
      <t>トオ</t>
    </rPh>
    <phoneticPr fontId="2"/>
  </si>
  <si>
    <t>工事費　計</t>
    <rPh sb="0" eb="2">
      <t>コウジ</t>
    </rPh>
    <rPh sb="2" eb="3">
      <t>ヒ</t>
    </rPh>
    <rPh sb="4" eb="5">
      <t>ケイ</t>
    </rPh>
    <phoneticPr fontId="2"/>
  </si>
  <si>
    <t>　（ 備考 ）</t>
    <rPh sb="3" eb="5">
      <t>ビコウ</t>
    </rPh>
    <phoneticPr fontId="2"/>
  </si>
  <si>
    <t>合　　　　計</t>
    <rPh sb="0" eb="1">
      <t>ゴウ</t>
    </rPh>
    <rPh sb="5" eb="6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</si>
  <si>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</si>
  <si>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総　合　計</t>
    <rPh sb="0" eb="1">
      <t>ソウ</t>
    </rPh>
    <rPh sb="2" eb="3">
      <t>ゴウ</t>
    </rPh>
    <rPh sb="4" eb="5">
      <t>ケイ</t>
    </rPh>
    <phoneticPr fontId="2"/>
  </si>
  <si>
    <t>御　見　積　書　</t>
    <rPh sb="0" eb="1">
      <t>オン</t>
    </rPh>
    <rPh sb="2" eb="3">
      <t>ケン</t>
    </rPh>
    <rPh sb="4" eb="5">
      <t>セキ</t>
    </rPh>
    <rPh sb="6" eb="7">
      <t>ショ</t>
    </rPh>
    <phoneticPr fontId="2"/>
  </si>
  <si>
    <t>日付</t>
    <rPh sb="0" eb="1">
      <t>ヒ</t>
    </rPh>
    <rPh sb="1" eb="2">
      <t>ツ</t>
    </rPh>
    <phoneticPr fontId="2"/>
  </si>
  <si>
    <t>業者名</t>
    <rPh sb="0" eb="2">
      <t>ギョウシャ</t>
    </rPh>
    <rPh sb="2" eb="3">
      <t>メイ</t>
    </rPh>
    <phoneticPr fontId="2"/>
  </si>
  <si>
    <t>工事名</t>
    <rPh sb="0" eb="2">
      <t>コウジ</t>
    </rPh>
    <rPh sb="2" eb="3">
      <t>メイ</t>
    </rPh>
    <phoneticPr fontId="2"/>
  </si>
  <si>
    <t>見積場所</t>
    <rPh sb="0" eb="2">
      <t>ミツモリ</t>
    </rPh>
    <rPh sb="2" eb="4">
      <t>バショ</t>
    </rPh>
    <phoneticPr fontId="2"/>
  </si>
  <si>
    <t>工期</t>
    <rPh sb="0" eb="2">
      <t>コウキ</t>
    </rPh>
    <phoneticPr fontId="2"/>
  </si>
  <si>
    <t>基本入力</t>
    <rPh sb="0" eb="2">
      <t>キホン</t>
    </rPh>
    <rPh sb="2" eb="4">
      <t>ニュウリョク</t>
    </rPh>
    <phoneticPr fontId="2"/>
  </si>
  <si>
    <t>工事種類</t>
    <rPh sb="0" eb="2">
      <t>コウジ</t>
    </rPh>
    <rPh sb="2" eb="4">
      <t>シュルイ</t>
    </rPh>
    <phoneticPr fontId="2"/>
  </si>
  <si>
    <t>一式</t>
    <rPh sb="0" eb="2">
      <t>イッシキ</t>
    </rPh>
    <phoneticPr fontId="2"/>
  </si>
  <si>
    <t>健康保険料率</t>
  </si>
  <si>
    <t>厚生年金</t>
  </si>
  <si>
    <t>雇用保険</t>
  </si>
  <si>
    <t>介護保険</t>
  </si>
  <si>
    <t>計</t>
  </si>
  <si>
    <t>法定福利料率（事業主負担分）</t>
    <rPh sb="0" eb="2">
      <t>ホウテイ</t>
    </rPh>
    <rPh sb="2" eb="4">
      <t>フクリ</t>
    </rPh>
    <rPh sb="4" eb="6">
      <t>リョウリツ</t>
    </rPh>
    <rPh sb="7" eb="10">
      <t>ジギョウヌシ</t>
    </rPh>
    <rPh sb="10" eb="13">
      <t>フタンブン</t>
    </rPh>
    <phoneticPr fontId="2"/>
  </si>
  <si>
    <t>　　　　　　　　　　　　　C　割増賃金　　　　　　　　　　　　　　　　　　　    　  計</t>
    <rPh sb="15" eb="17">
      <t>ワリマシ</t>
    </rPh>
    <rPh sb="17" eb="19">
      <t>チンギン</t>
    </rPh>
    <rPh sb="45" eb="46">
      <t>ケイ</t>
    </rPh>
    <phoneticPr fontId="2"/>
  </si>
  <si>
    <t xml:space="preserve">            工事費   (A + D)                                       計　</t>
    <rPh sb="12" eb="15">
      <t>コウジヒ</t>
    </rPh>
    <rPh sb="64" eb="65">
      <t>ケイ</t>
    </rPh>
    <phoneticPr fontId="2"/>
  </si>
  <si>
    <t>　</t>
    <phoneticPr fontId="2"/>
  </si>
  <si>
    <t>乾式グルービング工事</t>
    <rPh sb="0" eb="2">
      <t>カンシキ</t>
    </rPh>
    <rPh sb="8" eb="10">
      <t>コウジ</t>
    </rPh>
    <phoneticPr fontId="2"/>
  </si>
  <si>
    <t>幅9mm×深6mm×ピッチ60mm</t>
    <rPh sb="0" eb="1">
      <t>ハバ</t>
    </rPh>
    <rPh sb="5" eb="6">
      <t>フカ</t>
    </rPh>
    <phoneticPr fontId="2"/>
  </si>
  <si>
    <t xml:space="preserve"> </t>
    <phoneticPr fontId="2"/>
  </si>
  <si>
    <t>諸経費</t>
    <rPh sb="0" eb="1">
      <t>ショ</t>
    </rPh>
    <rPh sb="1" eb="3">
      <t>ケイヒ</t>
    </rPh>
    <phoneticPr fontId="2"/>
  </si>
  <si>
    <t>○×道路(株)</t>
    <rPh sb="2" eb="4">
      <t>ドウロ</t>
    </rPh>
    <rPh sb="4" eb="7">
      <t>カブ</t>
    </rPh>
    <phoneticPr fontId="2"/>
  </si>
  <si>
    <t>○×工事長様</t>
    <rPh sb="2" eb="4">
      <t>コウジ</t>
    </rPh>
    <rPh sb="4" eb="5">
      <t>チョウ</t>
    </rPh>
    <rPh sb="5" eb="6">
      <t>サマ</t>
    </rPh>
    <phoneticPr fontId="2"/>
  </si>
  <si>
    <t>東京都</t>
    <rPh sb="0" eb="3">
      <t>トウキョウト</t>
    </rPh>
    <phoneticPr fontId="2"/>
  </si>
  <si>
    <t>平成28年4月1日～29年3月末</t>
    <rPh sb="0" eb="2">
      <t>ヘイセイ</t>
    </rPh>
    <rPh sb="4" eb="5">
      <t>ネン</t>
    </rPh>
    <rPh sb="6" eb="7">
      <t>ツキ</t>
    </rPh>
    <rPh sb="8" eb="9">
      <t>ニチ</t>
    </rPh>
    <rPh sb="12" eb="13">
      <t>ネン</t>
    </rPh>
    <rPh sb="14" eb="15">
      <t>ツキ</t>
    </rPh>
    <rPh sb="15" eb="16">
      <t>マツ</t>
    </rPh>
    <phoneticPr fontId="2"/>
  </si>
  <si>
    <t>乾式グルービング工事（縦型）</t>
    <rPh sb="0" eb="2">
      <t>カンシキ</t>
    </rPh>
    <rPh sb="8" eb="10">
      <t>コウジ</t>
    </rPh>
    <rPh sb="11" eb="12">
      <t>タテ</t>
    </rPh>
    <rPh sb="12" eb="13">
      <t>カタ</t>
    </rPh>
    <phoneticPr fontId="2"/>
  </si>
  <si>
    <t>標準編成人数：4人（世話役１人・作業員3人）</t>
    <rPh sb="0" eb="2">
      <t>ヒョウジュン</t>
    </rPh>
    <rPh sb="2" eb="4">
      <t>ヘンセイ</t>
    </rPh>
    <rPh sb="4" eb="5">
      <t>ニン</t>
    </rPh>
    <rPh sb="5" eb="6">
      <t>スウ</t>
    </rPh>
    <rPh sb="8" eb="9">
      <t>ニン</t>
    </rPh>
    <rPh sb="10" eb="13">
      <t>セワヤク</t>
    </rPh>
    <rPh sb="13" eb="15">
      <t>ヒトリ</t>
    </rPh>
    <rPh sb="16" eb="19">
      <t>サギョウイン</t>
    </rPh>
    <rPh sb="20" eb="21">
      <t>ヒト</t>
    </rPh>
    <phoneticPr fontId="2"/>
  </si>
  <si>
    <t>(平成28年4月納付分より）</t>
    <rPh sb="1" eb="3">
      <t>ヘイセイ</t>
    </rPh>
    <rPh sb="5" eb="6">
      <t>ネン</t>
    </rPh>
    <rPh sb="7" eb="8">
      <t>ガツ</t>
    </rPh>
    <rPh sb="8" eb="10">
      <t>ノウフ</t>
    </rPh>
    <rPh sb="10" eb="11">
      <t>ブン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</si>
  <si>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</si>
  <si>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</si>
  <si>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A　　基本料金 　　　計</t>
    <rPh sb="3" eb="5">
      <t>キホン</t>
    </rPh>
    <rPh sb="5" eb="7">
      <t>リョウキン</t>
    </rPh>
    <rPh sb="11" eb="12">
      <t>ケイ</t>
    </rPh>
    <phoneticPr fontId="2"/>
  </si>
  <si>
    <t>世話人</t>
    <rPh sb="0" eb="2">
      <t>セワ</t>
    </rPh>
    <rPh sb="2" eb="3">
      <t>ニン</t>
    </rPh>
    <phoneticPr fontId="2"/>
  </si>
  <si>
    <t>　（回送費・収集袋・発電機・掃除機・交通費・宿泊費）</t>
    <rPh sb="2" eb="4">
      <t>カイソウ</t>
    </rPh>
    <rPh sb="6" eb="8">
      <t>シュウシュウ</t>
    </rPh>
    <rPh sb="8" eb="9">
      <t>フクロ</t>
    </rPh>
    <rPh sb="10" eb="13">
      <t>ハツデンキ</t>
    </rPh>
    <rPh sb="14" eb="17">
      <t>ソウジキ</t>
    </rPh>
    <rPh sb="18" eb="21">
      <t>コウツウヒ</t>
    </rPh>
    <rPh sb="22" eb="25">
      <t>シュクハクヒ</t>
    </rPh>
    <phoneticPr fontId="2"/>
  </si>
  <si>
    <t>夜間割増</t>
    <rPh sb="0" eb="2">
      <t>ヤカン</t>
    </rPh>
    <rPh sb="2" eb="4">
      <t>ワリマシ</t>
    </rPh>
    <phoneticPr fontId="2"/>
  </si>
  <si>
    <t>休日割増</t>
    <rPh sb="0" eb="2">
      <t>キュウジツ</t>
    </rPh>
    <rPh sb="2" eb="3">
      <t>ワリ</t>
    </rPh>
    <rPh sb="3" eb="4">
      <t>マシ</t>
    </rPh>
    <phoneticPr fontId="2"/>
  </si>
  <si>
    <t>　　　　　　　　　　　　　B 法定福利費 　　　　　　　　　　　　　　　　　　　  　計</t>
    <rPh sb="15" eb="17">
      <t>ホウテイ</t>
    </rPh>
    <rPh sb="17" eb="19">
      <t>フクリ</t>
    </rPh>
    <rPh sb="19" eb="20">
      <t>ヒ</t>
    </rPh>
    <rPh sb="43" eb="44">
      <t>ケイ</t>
    </rPh>
    <phoneticPr fontId="2"/>
  </si>
  <si>
    <t>法定福利費　・　割増し賃金</t>
    <rPh sb="0" eb="2">
      <t>ホウテイ</t>
    </rPh>
    <rPh sb="2" eb="4">
      <t>フクリ</t>
    </rPh>
    <rPh sb="4" eb="5">
      <t>ヒ</t>
    </rPh>
    <rPh sb="8" eb="10">
      <t>ワリマ</t>
    </rPh>
    <rPh sb="11" eb="13">
      <t>チンギン</t>
    </rPh>
    <phoneticPr fontId="2"/>
  </si>
  <si>
    <t>　　　　　　　　　　　　　D　（法定福利費・割増賃金 ）　（B + C)　　　　　　　計</t>
    <rPh sb="16" eb="18">
      <t>ホウテイ</t>
    </rPh>
    <rPh sb="18" eb="20">
      <t>フクリ</t>
    </rPh>
    <rPh sb="20" eb="21">
      <t>ヒ</t>
    </rPh>
    <rPh sb="22" eb="24">
      <t>ワリマシ</t>
    </rPh>
    <rPh sb="24" eb="26">
      <t>チンギン</t>
    </rPh>
    <rPh sb="43" eb="44">
      <t>ケイ</t>
    </rPh>
    <phoneticPr fontId="2"/>
  </si>
  <si>
    <r>
      <t>・　</t>
    </r>
    <r>
      <rPr>
        <b/>
        <sz val="14"/>
        <rFont val="ＭＳ Ｐ明朝"/>
        <family val="1"/>
        <charset val="128"/>
      </rPr>
      <t xml:space="preserve">基本入力/工事内訳書 </t>
    </r>
    <r>
      <rPr>
        <sz val="14"/>
        <rFont val="ＭＳ Ｐ明朝"/>
        <family val="1"/>
        <charset val="128"/>
      </rPr>
      <t>を入力してもらえれば乾式グルービング工事の標準見積書が作成できます。</t>
    </r>
    <rPh sb="23" eb="25">
      <t>カンシキ</t>
    </rPh>
    <rPh sb="31" eb="33">
      <t>コウジ</t>
    </rPh>
    <rPh sb="34" eb="36">
      <t>ヒョウジュン</t>
    </rPh>
    <rPh sb="36" eb="39">
      <t>ミツモリショ</t>
    </rPh>
    <rPh sb="40" eb="42">
      <t>サクセイ</t>
    </rPh>
    <phoneticPr fontId="2"/>
  </si>
  <si>
    <t>作成手順</t>
    <rPh sb="0" eb="2">
      <t>サクセイ</t>
    </rPh>
    <rPh sb="2" eb="4">
      <t>テジュン</t>
    </rPh>
    <phoneticPr fontId="2"/>
  </si>
  <si>
    <t>諸経費・一般管理費等</t>
    <rPh sb="0" eb="1">
      <t>ショ</t>
    </rPh>
    <rPh sb="1" eb="3">
      <t>ケイヒ</t>
    </rPh>
    <rPh sb="4" eb="6">
      <t>イッパン</t>
    </rPh>
    <rPh sb="6" eb="9">
      <t>カンリヒ</t>
    </rPh>
    <rPh sb="9" eb="10">
      <t>トウ</t>
    </rPh>
    <phoneticPr fontId="2"/>
  </si>
  <si>
    <r>
      <t>・　法定福利費の計上は【</t>
    </r>
    <r>
      <rPr>
        <b/>
        <sz val="14"/>
        <rFont val="ＭＳ Ｐ明朝"/>
        <family val="1"/>
        <charset val="128"/>
      </rPr>
      <t>施工に携わった人数</t>
    </r>
    <r>
      <rPr>
        <sz val="14"/>
        <rFont val="ＭＳ Ｐ明朝"/>
        <family val="1"/>
        <charset val="128"/>
      </rPr>
      <t>】×【</t>
    </r>
    <r>
      <rPr>
        <b/>
        <sz val="14"/>
        <rFont val="ＭＳ Ｐ明朝"/>
        <family val="1"/>
        <charset val="128"/>
      </rPr>
      <t>各地域の保険料率</t>
    </r>
    <r>
      <rPr>
        <sz val="14"/>
        <rFont val="ＭＳ Ｐ明朝"/>
        <family val="1"/>
        <charset val="128"/>
      </rPr>
      <t>】で計上してください。</t>
    </r>
    <rPh sb="2" eb="4">
      <t>ホウテイ</t>
    </rPh>
    <rPh sb="4" eb="6">
      <t>フクリ</t>
    </rPh>
    <rPh sb="6" eb="7">
      <t>ヒ</t>
    </rPh>
    <rPh sb="8" eb="10">
      <t>ケイジョウ</t>
    </rPh>
    <rPh sb="12" eb="14">
      <t>セコウ</t>
    </rPh>
    <rPh sb="15" eb="16">
      <t>タズサ</t>
    </rPh>
    <rPh sb="19" eb="21">
      <t>ニンズウ</t>
    </rPh>
    <rPh sb="24" eb="27">
      <t>カクチイキ</t>
    </rPh>
    <rPh sb="28" eb="30">
      <t>ホケン</t>
    </rPh>
    <rPh sb="31" eb="32">
      <t>リツ</t>
    </rPh>
    <rPh sb="34" eb="36">
      <t>ケイジョウ</t>
    </rPh>
    <phoneticPr fontId="2"/>
  </si>
  <si>
    <r>
      <t>　　法定福利費計上の活動はあくまでも事業主負担分なので上記の【</t>
    </r>
    <r>
      <rPr>
        <b/>
        <sz val="14"/>
        <rFont val="ＭＳ Ｐ明朝"/>
        <family val="1"/>
        <charset val="128"/>
      </rPr>
      <t>各地域の保険料率</t>
    </r>
    <r>
      <rPr>
        <sz val="14"/>
        <rFont val="ＭＳ Ｐ明朝"/>
        <family val="1"/>
        <charset val="128"/>
      </rPr>
      <t>】とは各地の保険料率の</t>
    </r>
    <r>
      <rPr>
        <b/>
        <sz val="14"/>
        <rFont val="ＭＳ Ｐ明朝"/>
        <family val="1"/>
        <charset val="128"/>
      </rPr>
      <t>2分の１</t>
    </r>
    <r>
      <rPr>
        <sz val="14"/>
        <rFont val="ＭＳ Ｐ明朝"/>
        <family val="1"/>
        <charset val="128"/>
      </rPr>
      <t>したものです（50％）</t>
    </r>
    <rPh sb="2" eb="4">
      <t>ホウテイ</t>
    </rPh>
    <rPh sb="4" eb="6">
      <t>フクリ</t>
    </rPh>
    <rPh sb="6" eb="7">
      <t>ヒ</t>
    </rPh>
    <rPh sb="7" eb="9">
      <t>ケイジョウ</t>
    </rPh>
    <rPh sb="10" eb="12">
      <t>カツドウ</t>
    </rPh>
    <rPh sb="18" eb="21">
      <t>ジギョウヌシ</t>
    </rPh>
    <rPh sb="21" eb="23">
      <t>フタン</t>
    </rPh>
    <rPh sb="23" eb="24">
      <t>ブン</t>
    </rPh>
    <rPh sb="27" eb="29">
      <t>ジョウキ</t>
    </rPh>
    <rPh sb="38" eb="39">
      <t>リツ</t>
    </rPh>
    <rPh sb="42" eb="44">
      <t>カクチ</t>
    </rPh>
    <rPh sb="45" eb="48">
      <t>ホケンリョウ</t>
    </rPh>
    <rPh sb="48" eb="49">
      <t>リツ</t>
    </rPh>
    <rPh sb="51" eb="52">
      <t>ブン</t>
    </rPh>
    <phoneticPr fontId="2"/>
  </si>
  <si>
    <r>
      <t>　　：各地の保険料率（100％）＝個人負担分（50％）　+　</t>
    </r>
    <r>
      <rPr>
        <b/>
        <sz val="14"/>
        <rFont val="ＭＳ Ｐ明朝"/>
        <family val="1"/>
        <charset val="128"/>
      </rPr>
      <t>事業主負担分</t>
    </r>
    <r>
      <rPr>
        <sz val="14"/>
        <rFont val="ＭＳ Ｐ明朝"/>
        <family val="1"/>
        <charset val="128"/>
      </rPr>
      <t>（50％）</t>
    </r>
    <rPh sb="3" eb="5">
      <t>カクチ</t>
    </rPh>
    <rPh sb="6" eb="9">
      <t>ホケンリョウ</t>
    </rPh>
    <rPh sb="9" eb="10">
      <t>リツ</t>
    </rPh>
    <rPh sb="17" eb="19">
      <t>コジン</t>
    </rPh>
    <rPh sb="19" eb="22">
      <t>フタンブン</t>
    </rPh>
    <rPh sb="30" eb="33">
      <t>ジギョウヌシ</t>
    </rPh>
    <rPh sb="33" eb="35">
      <t>フタン</t>
    </rPh>
    <rPh sb="35" eb="36">
      <t>ブン</t>
    </rPh>
    <phoneticPr fontId="2"/>
  </si>
  <si>
    <r>
      <t>　夜間割増賃金・・・昼間賃金の1.25以上の夜間割増率を計上する　　東京都特殊作業員（夜間）28375円＝　22700円　+　</t>
    </r>
    <r>
      <rPr>
        <b/>
        <sz val="14"/>
        <rFont val="ＭＳ Ｐ明朝"/>
        <family val="1"/>
        <charset val="128"/>
      </rPr>
      <t>5675円（夜間割増）</t>
    </r>
    <rPh sb="1" eb="3">
      <t>ヤカン</t>
    </rPh>
    <rPh sb="3" eb="5">
      <t>ワリマシ</t>
    </rPh>
    <rPh sb="5" eb="7">
      <t>チンギン</t>
    </rPh>
    <rPh sb="10" eb="12">
      <t>ヒルマ</t>
    </rPh>
    <rPh sb="12" eb="14">
      <t>チンギン</t>
    </rPh>
    <rPh sb="19" eb="21">
      <t>イジョウ</t>
    </rPh>
    <rPh sb="22" eb="24">
      <t>ヤカン</t>
    </rPh>
    <rPh sb="24" eb="26">
      <t>ワリマシ</t>
    </rPh>
    <rPh sb="26" eb="27">
      <t>リツ</t>
    </rPh>
    <rPh sb="28" eb="30">
      <t>ケイジョウ</t>
    </rPh>
    <rPh sb="34" eb="36">
      <t>トウキョウ</t>
    </rPh>
    <rPh sb="36" eb="37">
      <t>ト</t>
    </rPh>
    <rPh sb="37" eb="39">
      <t>トクシュ</t>
    </rPh>
    <rPh sb="39" eb="42">
      <t>サギョウイン</t>
    </rPh>
    <rPh sb="43" eb="45">
      <t>ヤカン</t>
    </rPh>
    <rPh sb="51" eb="52">
      <t>エン</t>
    </rPh>
    <rPh sb="59" eb="60">
      <t>エン</t>
    </rPh>
    <rPh sb="67" eb="68">
      <t>エン</t>
    </rPh>
    <rPh sb="69" eb="71">
      <t>ヤカン</t>
    </rPh>
    <rPh sb="71" eb="73">
      <t>ワリマシ</t>
    </rPh>
    <phoneticPr fontId="2"/>
  </si>
  <si>
    <r>
      <t>　日・祝割増賃金・・・昼間賃金の1.35以上の夜間割増率を計上する　東京都特殊作業員（夜間）30645円＝　22700円　+　</t>
    </r>
    <r>
      <rPr>
        <b/>
        <sz val="14"/>
        <rFont val="ＭＳ Ｐ明朝"/>
        <family val="1"/>
        <charset val="128"/>
      </rPr>
      <t>7945円（日・祝割増）</t>
    </r>
    <rPh sb="1" eb="2">
      <t>ニチ</t>
    </rPh>
    <rPh sb="3" eb="4">
      <t>シュク</t>
    </rPh>
    <rPh sb="4" eb="6">
      <t>ワリマシ</t>
    </rPh>
    <rPh sb="6" eb="8">
      <t>チンギン</t>
    </rPh>
    <rPh sb="11" eb="13">
      <t>ヒルマ</t>
    </rPh>
    <rPh sb="13" eb="15">
      <t>チンギン</t>
    </rPh>
    <rPh sb="20" eb="22">
      <t>イジョウ</t>
    </rPh>
    <rPh sb="23" eb="25">
      <t>ヤカン</t>
    </rPh>
    <rPh sb="25" eb="27">
      <t>ワリマシ</t>
    </rPh>
    <rPh sb="27" eb="28">
      <t>リツ</t>
    </rPh>
    <rPh sb="29" eb="31">
      <t>ケイジョウ</t>
    </rPh>
    <rPh sb="69" eb="70">
      <t>ニチ</t>
    </rPh>
    <rPh sb="71" eb="72">
      <t>シュク</t>
    </rPh>
    <rPh sb="72" eb="74">
      <t>ワリマシ</t>
    </rPh>
    <phoneticPr fontId="2"/>
  </si>
  <si>
    <r>
      <t xml:space="preserve">・ </t>
    </r>
    <r>
      <rPr>
        <b/>
        <sz val="14"/>
        <rFont val="ＭＳ Ｐ明朝"/>
        <family val="1"/>
        <charset val="128"/>
      </rPr>
      <t>割増し賃金</t>
    </r>
    <r>
      <rPr>
        <sz val="14"/>
        <rFont val="ＭＳ Ｐ明朝"/>
        <family val="1"/>
        <charset val="128"/>
      </rPr>
      <t>　参考例：　東京都特殊作業員　1日22700円（平日・昼間）</t>
    </r>
    <rPh sb="2" eb="4">
      <t>ワリマ</t>
    </rPh>
    <rPh sb="5" eb="7">
      <t>チンギン</t>
    </rPh>
    <rPh sb="8" eb="10">
      <t>サンコウ</t>
    </rPh>
    <rPh sb="10" eb="11">
      <t>レイ</t>
    </rPh>
    <rPh sb="13" eb="15">
      <t>トウキョウ</t>
    </rPh>
    <rPh sb="15" eb="16">
      <t>ト</t>
    </rPh>
    <rPh sb="16" eb="18">
      <t>トクシュ</t>
    </rPh>
    <rPh sb="18" eb="21">
      <t>サギョウイン</t>
    </rPh>
    <rPh sb="23" eb="24">
      <t>ニチ</t>
    </rPh>
    <rPh sb="29" eb="30">
      <t>エン</t>
    </rPh>
    <rPh sb="31" eb="33">
      <t>ヘイジツ</t>
    </rPh>
    <rPh sb="34" eb="36">
      <t>ヒルマ</t>
    </rPh>
    <phoneticPr fontId="2"/>
  </si>
  <si>
    <t>・諸経費（一般管理費等）</t>
    <rPh sb="1" eb="4">
      <t>ショケイヒ</t>
    </rPh>
    <rPh sb="5" eb="11">
      <t>イッパンカンリヒトウ</t>
    </rPh>
    <phoneticPr fontId="2"/>
  </si>
  <si>
    <t>　</t>
    <phoneticPr fontId="2"/>
  </si>
  <si>
    <t>　本工事に掛かった経費（交通費・宿泊費他）や健全な会社経営を行なう為に必要な経費を計上する。</t>
    <rPh sb="1" eb="2">
      <t>ホン</t>
    </rPh>
    <rPh sb="2" eb="4">
      <t>コウジ</t>
    </rPh>
    <rPh sb="5" eb="6">
      <t>カ</t>
    </rPh>
    <rPh sb="9" eb="11">
      <t>ケイヒ</t>
    </rPh>
    <rPh sb="12" eb="15">
      <t>コウツウヒ</t>
    </rPh>
    <rPh sb="16" eb="19">
      <t>シュクハクヒ</t>
    </rPh>
    <rPh sb="19" eb="20">
      <t>ホカ</t>
    </rPh>
    <rPh sb="22" eb="24">
      <t>ケンゼン</t>
    </rPh>
    <rPh sb="25" eb="27">
      <t>カイシャ</t>
    </rPh>
    <rPh sb="27" eb="29">
      <t>ケイエイ</t>
    </rPh>
    <rPh sb="30" eb="31">
      <t>オコ</t>
    </rPh>
    <rPh sb="33" eb="34">
      <t>タメ</t>
    </rPh>
    <rPh sb="35" eb="37">
      <t>ヒツヨウ</t>
    </rPh>
    <rPh sb="38" eb="40">
      <t>ケイヒ</t>
    </rPh>
    <rPh sb="41" eb="43">
      <t>ケイジョウ</t>
    </rPh>
    <phoneticPr fontId="2"/>
  </si>
  <si>
    <t>％</t>
    <phoneticPr fontId="2"/>
  </si>
  <si>
    <t>　</t>
    <phoneticPr fontId="2"/>
  </si>
  <si>
    <t>　　　　</t>
    <phoneticPr fontId="2"/>
  </si>
  <si>
    <t>　　　　</t>
    <phoneticPr fontId="2"/>
  </si>
  <si>
    <t>　　</t>
    <phoneticPr fontId="2"/>
  </si>
  <si>
    <t>　</t>
    <phoneticPr fontId="2"/>
  </si>
  <si>
    <t>　</t>
    <phoneticPr fontId="2"/>
  </si>
  <si>
    <t>　</t>
    <phoneticPr fontId="2"/>
  </si>
  <si>
    <t>社判位置</t>
    <rPh sb="0" eb="2">
      <t>シャバン</t>
    </rPh>
    <rPh sb="2" eb="4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</si>
</sst>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.000%"/>
    <numFmt numFmtId="179" formatCode="[$-411]ggge&quot;年&quot;m&quot;月&quot;d&quot;日&quot;;@"/>
    <numFmt numFmtId="180" formatCode="#,##0.0_ "/>
    <numFmt numFmtId="181" formatCode="0_);[Red]\(0\)"/>
    <numFmt numFmtId="182" formatCode="&quot;¥&quot;#,##0_);[Red]\(&quot;¥&quot;#,##0\)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5" tint="-0.249977111117893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75">
    <xf numFmtId="0" fontId="0" fillId="0" borderId="0" xfId="0">
      <alignment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6" fontId="1" fillId="0" borderId="5" xfId="0" applyNumberFormat="1" applyFont="1" applyBorder="1">
      <alignment vertical="center"/>
    </xf>
    <xf numFmtId="0" fontId="7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176" fontId="1" fillId="0" borderId="23" xfId="0" applyNumberFormat="1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180" fontId="1" fillId="0" borderId="27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1" fillId="5" borderId="0" xfId="0" applyFont="1" applyFill="1" applyBorder="1">
      <alignment vertical="center"/>
    </xf>
    <xf numFmtId="0" fontId="1" fillId="5" borderId="52" xfId="0" applyFont="1" applyFill="1" applyBorder="1">
      <alignment vertical="center"/>
    </xf>
    <xf numFmtId="0" fontId="1" fillId="4" borderId="52" xfId="0" applyFont="1" applyFill="1" applyBorder="1">
      <alignment vertical="center"/>
    </xf>
    <xf numFmtId="0" fontId="1" fillId="4" borderId="53" xfId="0" applyFont="1" applyFill="1" applyBorder="1">
      <alignment vertical="center"/>
    </xf>
    <xf numFmtId="0" fontId="1" fillId="4" borderId="54" xfId="0" applyFont="1" applyFill="1" applyBorder="1">
      <alignment vertical="center"/>
    </xf>
    <xf numFmtId="0" fontId="1" fillId="0" borderId="0" xfId="0" applyFont="1" applyBorder="1" applyAlignment="1"/>
    <xf numFmtId="0" fontId="1" fillId="5" borderId="33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1" fillId="4" borderId="55" xfId="0" applyFont="1" applyFill="1" applyBorder="1">
      <alignment vertical="center"/>
    </xf>
    <xf numFmtId="181" fontId="1" fillId="0" borderId="23" xfId="0" applyNumberFormat="1" applyFont="1" applyBorder="1">
      <alignment vertical="center"/>
    </xf>
    <xf numFmtId="181" fontId="1" fillId="0" borderId="27" xfId="0" applyNumberFormat="1" applyFont="1" applyBorder="1">
      <alignment vertical="center"/>
    </xf>
    <xf numFmtId="179" fontId="1" fillId="0" borderId="0" xfId="0" applyNumberFormat="1" applyFont="1" applyBorder="1" applyAlignment="1">
      <alignment vertical="center"/>
    </xf>
    <xf numFmtId="0" fontId="4" fillId="5" borderId="14" xfId="0" applyFont="1" applyFill="1" applyBorder="1">
      <alignment vertical="center"/>
    </xf>
    <xf numFmtId="14" fontId="4" fillId="2" borderId="5" xfId="0" applyNumberFormat="1" applyFont="1" applyFill="1" applyBorder="1">
      <alignment vertical="center"/>
    </xf>
    <xf numFmtId="14" fontId="4" fillId="2" borderId="0" xfId="0" applyNumberFormat="1" applyFont="1" applyFill="1" applyBorder="1">
      <alignment vertical="center"/>
    </xf>
    <xf numFmtId="0" fontId="10" fillId="2" borderId="0" xfId="0" applyFont="1" applyFill="1" applyBorder="1">
      <alignment vertical="center"/>
    </xf>
    <xf numFmtId="14" fontId="10" fillId="2" borderId="0" xfId="0" applyNumberFormat="1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5" borderId="33" xfId="0" applyFont="1" applyFill="1" applyBorder="1">
      <alignment vertical="center"/>
    </xf>
    <xf numFmtId="0" fontId="10" fillId="4" borderId="33" xfId="0" applyFont="1" applyFill="1" applyBorder="1">
      <alignment vertical="center"/>
    </xf>
    <xf numFmtId="0" fontId="10" fillId="4" borderId="61" xfId="0" applyFont="1" applyFill="1" applyBorder="1">
      <alignment vertical="center"/>
    </xf>
    <xf numFmtId="38" fontId="1" fillId="0" borderId="23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5" borderId="9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5" borderId="15" xfId="0" applyFont="1" applyFill="1" applyBorder="1">
      <alignment vertical="center"/>
    </xf>
    <xf numFmtId="14" fontId="4" fillId="2" borderId="16" xfId="0" applyNumberFormat="1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10" fillId="5" borderId="62" xfId="0" applyFont="1" applyFill="1" applyBorder="1">
      <alignment vertical="center"/>
    </xf>
    <xf numFmtId="0" fontId="11" fillId="2" borderId="16" xfId="0" applyFont="1" applyFill="1" applyBorder="1" applyAlignment="1">
      <alignment horizontal="center" vertical="center"/>
    </xf>
    <xf numFmtId="14" fontId="10" fillId="2" borderId="16" xfId="0" applyNumberFormat="1" applyFont="1" applyFill="1" applyBorder="1">
      <alignment vertical="center"/>
    </xf>
    <xf numFmtId="0" fontId="10" fillId="5" borderId="1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7" xfId="0" applyFont="1" applyFill="1" applyBorder="1">
      <alignment vertical="center"/>
    </xf>
    <xf numFmtId="176" fontId="1" fillId="0" borderId="4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80" fontId="1" fillId="3" borderId="5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3" xfId="0" applyNumberFormat="1" applyFont="1" applyFill="1" applyBorder="1" applyAlignment="1">
      <alignment vertical="center"/>
    </xf>
    <xf numFmtId="0" fontId="1" fillId="3" borderId="11" xfId="0" applyFont="1" applyFill="1" applyBorder="1">
      <alignment vertical="center"/>
    </xf>
    <xf numFmtId="0" fontId="1" fillId="3" borderId="34" xfId="0" applyFont="1" applyFill="1" applyBorder="1" applyAlignment="1">
      <alignment horizontal="center" vertical="center"/>
    </xf>
    <xf numFmtId="176" fontId="1" fillId="3" borderId="68" xfId="0" applyNumberFormat="1" applyFont="1" applyFill="1" applyBorder="1" applyAlignment="1">
      <alignment vertical="center"/>
    </xf>
    <xf numFmtId="176" fontId="1" fillId="3" borderId="57" xfId="0" applyNumberFormat="1" applyFont="1" applyFill="1" applyBorder="1" applyAlignment="1">
      <alignment vertical="center"/>
    </xf>
    <xf numFmtId="177" fontId="1" fillId="0" borderId="26" xfId="0" applyNumberFormat="1" applyFont="1" applyFill="1" applyBorder="1" applyAlignment="1">
      <alignment horizontal="center" vertical="center"/>
    </xf>
    <xf numFmtId="177" fontId="1" fillId="0" borderId="71" xfId="0" applyNumberFormat="1" applyFont="1" applyFill="1" applyBorder="1" applyAlignment="1">
      <alignment horizontal="center" vertical="center"/>
    </xf>
    <xf numFmtId="177" fontId="1" fillId="0" borderId="17" xfId="0" applyNumberFormat="1" applyFont="1" applyFill="1" applyBorder="1" applyAlignment="1">
      <alignment horizontal="center" vertical="center"/>
    </xf>
    <xf numFmtId="177" fontId="1" fillId="0" borderId="19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vertical="center"/>
    </xf>
    <xf numFmtId="180" fontId="1" fillId="3" borderId="11" xfId="0" applyNumberFormat="1" applyFont="1" applyFill="1" applyBorder="1" applyAlignment="1">
      <alignment vertical="center"/>
    </xf>
    <xf numFmtId="177" fontId="1" fillId="3" borderId="17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right" vertical="center"/>
    </xf>
    <xf numFmtId="177" fontId="3" fillId="3" borderId="2" xfId="0" applyNumberFormat="1" applyFont="1" applyFill="1" applyBorder="1" applyAlignment="1">
      <alignment horizontal="right" vertical="center"/>
    </xf>
    <xf numFmtId="0" fontId="1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178" fontId="15" fillId="0" borderId="69" xfId="0" applyNumberFormat="1" applyFont="1" applyFill="1" applyBorder="1" applyAlignment="1">
      <alignment horizontal="center" vertical="center"/>
    </xf>
    <xf numFmtId="178" fontId="15" fillId="0" borderId="39" xfId="0" applyNumberFormat="1" applyFont="1" applyFill="1" applyBorder="1" applyAlignment="1">
      <alignment horizontal="center" vertical="center"/>
    </xf>
    <xf numFmtId="178" fontId="15" fillId="0" borderId="66" xfId="0" applyNumberFormat="1" applyFont="1" applyFill="1" applyBorder="1" applyAlignment="1">
      <alignment horizontal="center" vertical="center"/>
    </xf>
    <xf numFmtId="178" fontId="15" fillId="0" borderId="59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7" fontId="16" fillId="0" borderId="26" xfId="0" applyNumberFormat="1" applyFont="1" applyFill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176" fontId="15" fillId="0" borderId="28" xfId="0" applyNumberFormat="1" applyFont="1" applyFill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176" fontId="15" fillId="0" borderId="28" xfId="0" applyNumberFormat="1" applyFont="1" applyBorder="1">
      <alignment vertical="center"/>
    </xf>
    <xf numFmtId="0" fontId="16" fillId="0" borderId="4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15" fillId="0" borderId="5" xfId="0" applyNumberFormat="1" applyFont="1" applyBorder="1">
      <alignment vertical="center"/>
    </xf>
    <xf numFmtId="0" fontId="16" fillId="0" borderId="42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180" fontId="15" fillId="0" borderId="28" xfId="0" applyNumberFormat="1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6" fillId="0" borderId="29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3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5" fillId="0" borderId="71" xfId="0" applyNumberFormat="1" applyFont="1" applyFill="1" applyBorder="1" applyAlignment="1">
      <alignment vertical="center"/>
    </xf>
    <xf numFmtId="177" fontId="15" fillId="0" borderId="7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7" fontId="15" fillId="0" borderId="22" xfId="0" applyNumberFormat="1" applyFont="1" applyFill="1" applyBorder="1" applyAlignment="1">
      <alignment vertical="center"/>
    </xf>
    <xf numFmtId="176" fontId="15" fillId="0" borderId="23" xfId="0" applyNumberFormat="1" applyFont="1" applyBorder="1">
      <alignment vertical="center"/>
    </xf>
    <xf numFmtId="176" fontId="15" fillId="0" borderId="23" xfId="0" applyNumberFormat="1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176" fontId="1" fillId="0" borderId="73" xfId="0" applyNumberFormat="1" applyFont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48" xfId="0" applyNumberFormat="1" applyFont="1" applyBorder="1" applyAlignment="1">
      <alignment horizontal="center" vertical="center"/>
    </xf>
    <xf numFmtId="176" fontId="1" fillId="0" borderId="73" xfId="0" applyNumberFormat="1" applyFont="1" applyFill="1" applyBorder="1" applyAlignment="1">
      <alignment horizontal="right" vertical="center"/>
    </xf>
    <xf numFmtId="176" fontId="1" fillId="0" borderId="29" xfId="0" applyNumberFormat="1" applyFont="1" applyFill="1" applyBorder="1" applyAlignment="1">
      <alignment horizontal="right" vertical="center"/>
    </xf>
    <xf numFmtId="177" fontId="15" fillId="0" borderId="25" xfId="0" applyNumberFormat="1" applyFont="1" applyBorder="1" applyAlignment="1">
      <alignment horizontal="center" vertical="center"/>
    </xf>
    <xf numFmtId="177" fontId="15" fillId="0" borderId="39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177" fontId="1" fillId="0" borderId="39" xfId="0" applyNumberFormat="1" applyFont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horizontal="right" vertical="center"/>
    </xf>
    <xf numFmtId="14" fontId="3" fillId="0" borderId="13" xfId="0" applyNumberFormat="1" applyFont="1" applyBorder="1" applyAlignment="1">
      <alignment horizontal="center" vertical="center"/>
    </xf>
    <xf numFmtId="177" fontId="16" fillId="0" borderId="25" xfId="0" applyNumberFormat="1" applyFont="1" applyBorder="1" applyAlignment="1">
      <alignment horizontal="center" vertical="center"/>
    </xf>
    <xf numFmtId="177" fontId="16" fillId="0" borderId="3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64" xfId="0" applyNumberFormat="1" applyFont="1" applyFill="1" applyBorder="1" applyAlignment="1">
      <alignment horizontal="right" vertical="center"/>
    </xf>
    <xf numFmtId="176" fontId="1" fillId="0" borderId="70" xfId="0" applyNumberFormat="1" applyFont="1" applyFill="1" applyBorder="1" applyAlignment="1">
      <alignment horizontal="right" vertical="center"/>
    </xf>
    <xf numFmtId="177" fontId="1" fillId="0" borderId="31" xfId="0" applyNumberFormat="1" applyFont="1" applyBorder="1" applyAlignment="1">
      <alignment horizontal="center" vertical="center"/>
    </xf>
    <xf numFmtId="177" fontId="1" fillId="0" borderId="43" xfId="0" applyNumberFormat="1" applyFont="1" applyBorder="1" applyAlignment="1">
      <alignment horizontal="center" vertical="center"/>
    </xf>
    <xf numFmtId="182" fontId="12" fillId="0" borderId="13" xfId="0" applyNumberFormat="1" applyFont="1" applyBorder="1" applyAlignment="1">
      <alignment horizontal="center" vertical="center"/>
    </xf>
    <xf numFmtId="179" fontId="5" fillId="0" borderId="13" xfId="0" applyNumberFormat="1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right" vertical="center"/>
    </xf>
    <xf numFmtId="176" fontId="1" fillId="3" borderId="17" xfId="0" applyNumberFormat="1" applyFont="1" applyFill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67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67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76" fontId="15" fillId="0" borderId="1" xfId="0" applyNumberFormat="1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0" fontId="1" fillId="3" borderId="4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" fillId="3" borderId="7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6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67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176" fontId="15" fillId="0" borderId="21" xfId="0" applyNumberFormat="1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horizontal="right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39" xfId="0" applyNumberFormat="1" applyFont="1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76" fontId="1" fillId="3" borderId="3" xfId="0" applyNumberFormat="1" applyFont="1" applyFill="1" applyBorder="1" applyAlignment="1">
      <alignment horizontal="right" vertical="center"/>
    </xf>
    <xf numFmtId="176" fontId="1" fillId="3" borderId="2" xfId="0" applyNumberFormat="1" applyFont="1" applyFill="1" applyBorder="1" applyAlignment="1">
      <alignment horizontal="right" vertical="center"/>
    </xf>
    <xf numFmtId="177" fontId="1" fillId="0" borderId="30" xfId="0" applyNumberFormat="1" applyFont="1" applyBorder="1" applyAlignment="1">
      <alignment horizontal="center"/>
    </xf>
    <xf numFmtId="177" fontId="1" fillId="0" borderId="37" xfId="0" applyNumberFormat="1" applyFont="1" applyBorder="1" applyAlignment="1">
      <alignment horizontal="center"/>
    </xf>
    <xf numFmtId="176" fontId="1" fillId="3" borderId="1" xfId="0" applyNumberFormat="1" applyFont="1" applyFill="1" applyBorder="1" applyAlignment="1">
      <alignment horizontal="right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177" fontId="1" fillId="0" borderId="57" xfId="0" applyNumberFormat="1" applyFont="1" applyBorder="1" applyAlignment="1">
      <alignment horizontal="center" vertical="center"/>
    </xf>
    <xf numFmtId="177" fontId="1" fillId="0" borderId="60" xfId="0" applyNumberFormat="1" applyFont="1" applyBorder="1" applyAlignment="1">
      <alignment horizontal="center" vertical="center"/>
    </xf>
    <xf numFmtId="177" fontId="1" fillId="0" borderId="65" xfId="0" applyNumberFormat="1" applyFont="1" applyBorder="1" applyAlignment="1">
      <alignment horizontal="center" vertical="center"/>
    </xf>
    <xf numFmtId="177" fontId="1" fillId="0" borderId="66" xfId="0" applyNumberFormat="1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67" xfId="0" applyNumberFormat="1" applyFont="1" applyBorder="1" applyAlignment="1">
      <alignment horizontal="center" vertical="center"/>
    </xf>
    <xf numFmtId="176" fontId="1" fillId="3" borderId="57" xfId="0" applyNumberFormat="1" applyFont="1" applyFill="1" applyBorder="1" applyAlignment="1">
      <alignment horizontal="right" vertical="center"/>
    </xf>
    <xf numFmtId="176" fontId="1" fillId="3" borderId="58" xfId="0" applyNumberFormat="1" applyFont="1" applyFill="1" applyBorder="1" applyAlignment="1">
      <alignment horizontal="right" vertical="center"/>
    </xf>
    <xf numFmtId="20" fontId="9" fillId="0" borderId="0" xfId="0" applyNumberFormat="1" applyFont="1" applyAlignment="1">
      <alignment horizontal="left" vertical="center"/>
    </xf>
    <xf numFmtId="176" fontId="15" fillId="3" borderId="57" xfId="0" applyNumberFormat="1" applyFont="1" applyFill="1" applyBorder="1" applyAlignment="1">
      <alignment horizontal="right" vertical="center"/>
    </xf>
    <xf numFmtId="176" fontId="15" fillId="3" borderId="58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306917</xdr:colOff>
      <xdr:row>32</xdr:row>
      <xdr:rowOff>85725</xdr:rowOff>
    </xdr:from>
    <xdr:to>
      <xdr:col>15</xdr:col>
      <xdr:colOff>1121833</xdr:colOff>
      <xdr:row>32</xdr:row>
      <xdr:rowOff>317501</xdr:rowOff>
    </xdr:to>
    <xdr:sp macro="" textlink="">
      <xdr:nvSpPr>
        <xdr:cNvPr id="3" name="四角形吹き出し 2"/>
        <xdr:cNvSpPr/>
      </xdr:nvSpPr>
      <xdr:spPr>
        <a:xfrm>
          <a:off x="14287500" y="10679642"/>
          <a:ext cx="3460750" cy="231776"/>
        </a:xfrm>
        <a:prstGeom prst="wedgeRectCallout">
          <a:avLst>
            <a:gd name="adj1" fmla="val -90308"/>
            <a:gd name="adj2" fmla="val -374720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上記　</a:t>
          </a:r>
          <a:r>
            <a:rPr kumimoji="1" lang="en-US" altLang="ja-JP" sz="1100"/>
            <a:t>4</a:t>
          </a:r>
          <a:r>
            <a:rPr kumimoji="1" lang="ja-JP" altLang="en-US" sz="1100"/>
            <a:t>人の労務費を足して</a:t>
          </a:r>
          <a:r>
            <a:rPr kumimoji="1" lang="en-US" altLang="ja-JP" sz="1100"/>
            <a:t>4</a:t>
          </a:r>
          <a:r>
            <a:rPr kumimoji="1" lang="ja-JP" altLang="en-US" sz="1100"/>
            <a:t>人でを割って</a:t>
          </a:r>
          <a:r>
            <a:rPr kumimoji="1" lang="en-US" altLang="ja-JP" sz="1100"/>
            <a:t>0.35</a:t>
          </a:r>
          <a:r>
            <a:rPr kumimoji="1" lang="ja-JP" altLang="en-US" sz="1100"/>
            <a:t>を掛けた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838946</xdr:colOff>
      <xdr:row>22</xdr:row>
      <xdr:rowOff>11994</xdr:rowOff>
    </xdr:from>
    <xdr:to>
      <xdr:col>15</xdr:col>
      <xdr:colOff>585977</xdr:colOff>
      <xdr:row>22</xdr:row>
      <xdr:rowOff>309753</xdr:rowOff>
    </xdr:to>
    <xdr:sp macro="" textlink="">
      <xdr:nvSpPr>
        <xdr:cNvPr id="4" name="四角形吹き出し 3"/>
        <xdr:cNvSpPr/>
      </xdr:nvSpPr>
      <xdr:spPr>
        <a:xfrm rot="21358254">
          <a:off x="14819529" y="6044494"/>
          <a:ext cx="2392865" cy="297759"/>
        </a:xfrm>
        <a:prstGeom prst="wedgeRectCallout">
          <a:avLst>
            <a:gd name="adj1" fmla="val -14697"/>
            <a:gd name="adj2" fmla="val 324864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各地域毎の利率に合わせてください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433918</xdr:colOff>
      <xdr:row>31</xdr:row>
      <xdr:rowOff>137583</xdr:rowOff>
    </xdr:from>
    <xdr:to>
      <xdr:col>11</xdr:col>
      <xdr:colOff>359833</xdr:colOff>
      <xdr:row>32</xdr:row>
      <xdr:rowOff>94191</xdr:rowOff>
    </xdr:to>
    <xdr:sp macro="" textlink="">
      <xdr:nvSpPr>
        <xdr:cNvPr id="11" name="四角形吹き出し 10"/>
        <xdr:cNvSpPr/>
      </xdr:nvSpPr>
      <xdr:spPr>
        <a:xfrm>
          <a:off x="8879418" y="10392833"/>
          <a:ext cx="3323165" cy="295275"/>
        </a:xfrm>
        <a:prstGeom prst="wedgeRectCallout">
          <a:avLst>
            <a:gd name="adj1" fmla="val 63035"/>
            <a:gd name="adj2" fmla="val -94822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上記　</a:t>
          </a:r>
          <a:r>
            <a:rPr kumimoji="1" lang="en-US" altLang="ja-JP" sz="1100"/>
            <a:t>4</a:t>
          </a:r>
          <a:r>
            <a:rPr kumimoji="1" lang="ja-JP" altLang="en-US" sz="1100"/>
            <a:t>人の労務費を足して</a:t>
          </a:r>
          <a:r>
            <a:rPr kumimoji="1" lang="en-US" altLang="ja-JP" sz="1100"/>
            <a:t>4</a:t>
          </a:r>
          <a:r>
            <a:rPr kumimoji="1" lang="ja-JP" altLang="en-US" sz="1100"/>
            <a:t>人で割って</a:t>
          </a:r>
          <a:r>
            <a:rPr kumimoji="1" lang="en-US" altLang="ja-JP" sz="1100"/>
            <a:t>0.35</a:t>
          </a:r>
          <a:r>
            <a:rPr kumimoji="1" lang="ja-JP" altLang="en-US" sz="1100"/>
            <a:t>を掛けた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709082</xdr:colOff>
      <xdr:row>14</xdr:row>
      <xdr:rowOff>31750</xdr:rowOff>
    </xdr:from>
    <xdr:to>
      <xdr:col>28</xdr:col>
      <xdr:colOff>814915</xdr:colOff>
      <xdr:row>18</xdr:row>
      <xdr:rowOff>21166</xdr:rowOff>
    </xdr:to>
    <xdr:sp macro="" textlink="">
      <xdr:nvSpPr>
        <xdr:cNvPr id="2" name="正方形/長方形 1"/>
        <xdr:cNvSpPr/>
      </xdr:nvSpPr>
      <xdr:spPr>
        <a:xfrm>
          <a:off x="27050999" y="4868333"/>
          <a:ext cx="3122083" cy="1344083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381000</xdr:colOff>
      <xdr:row>14</xdr:row>
      <xdr:rowOff>264584</xdr:rowOff>
    </xdr:from>
    <xdr:to>
      <xdr:col>29</xdr:col>
      <xdr:colOff>289984</xdr:colOff>
      <xdr:row>17</xdr:row>
      <xdr:rowOff>162984</xdr:rowOff>
    </xdr:to>
    <xdr:sp macro="" textlink="">
      <xdr:nvSpPr>
        <xdr:cNvPr id="6" name="正方形/長方形 5"/>
        <xdr:cNvSpPr/>
      </xdr:nvSpPr>
      <xdr:spPr>
        <a:xfrm>
          <a:off x="29739167" y="5101167"/>
          <a:ext cx="914400" cy="914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エレメント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8"/>
  <sheetViews>
    <sheetView showZeros="0" topLeftCell="A25" zoomScale="90" zoomScaleNormal="90" zoomScaleSheetLayoutView="80" workbookViewId="0">
      <selection activeCell="AD31" sqref="AD31:AE31"/>
    </sheetView>
  </sheetViews>
  <sheetFormatPr defaultRowHeight="13.5" x14ac:dyDescent="0.15"/>
  <cols>
    <col min="1" max="1" width="3.75" style="3" customWidth="1"/>
    <col min="2" max="2" width="1.625" style="22" customWidth="1"/>
    <col min="3" max="3" width="20.75" style="22" customWidth="1"/>
    <col min="4" max="4" width="18.125" style="22" customWidth="1"/>
    <col min="5" max="5" width="9" style="22"/>
    <col min="6" max="6" width="1.5" style="3" customWidth="1"/>
    <col min="7" max="7" width="31" style="3" customWidth="1"/>
    <col min="8" max="8" width="25" style="3" customWidth="1"/>
    <col min="9" max="9" width="16.5" style="3" customWidth="1"/>
    <col min="10" max="14" width="14" style="3" customWidth="1"/>
    <col min="15" max="16" width="20.75" style="3" customWidth="1"/>
    <col min="17" max="17" width="1.25" style="51" customWidth="1"/>
    <col min="18" max="31" width="13.125" style="3" customWidth="1"/>
    <col min="32" max="32" width="1.75" style="3" customWidth="1"/>
    <col min="33" max="16384" width="9" style="3"/>
  </cols>
  <sheetData>
    <row r="1" spans="1:32" ht="17.25" x14ac:dyDescent="0.15">
      <c r="C1" s="143" t="s">
        <v>72</v>
      </c>
    </row>
    <row r="2" spans="1:32" ht="26.25" customHeight="1" x14ac:dyDescent="0.15">
      <c r="C2" s="141" t="s">
        <v>71</v>
      </c>
    </row>
    <row r="3" spans="1:32" ht="26.25" customHeight="1" x14ac:dyDescent="0.15">
      <c r="C3" s="141" t="s">
        <v>74</v>
      </c>
    </row>
    <row r="4" spans="1:32" ht="26.25" customHeight="1" x14ac:dyDescent="0.15">
      <c r="C4" s="141" t="s">
        <v>75</v>
      </c>
    </row>
    <row r="5" spans="1:32" ht="26.25" customHeight="1" x14ac:dyDescent="0.15">
      <c r="C5" s="144" t="s">
        <v>76</v>
      </c>
    </row>
    <row r="6" spans="1:32" ht="26.25" customHeight="1" x14ac:dyDescent="0.15">
      <c r="C6" s="144" t="s">
        <v>79</v>
      </c>
    </row>
    <row r="7" spans="1:32" ht="26.25" customHeight="1" x14ac:dyDescent="0.15">
      <c r="C7" s="144" t="s">
        <v>77</v>
      </c>
    </row>
    <row r="8" spans="1:32" ht="26.25" customHeight="1" x14ac:dyDescent="0.15">
      <c r="C8" s="144" t="s">
        <v>78</v>
      </c>
    </row>
    <row r="9" spans="1:32" ht="26.25" customHeight="1" x14ac:dyDescent="0.15">
      <c r="C9" s="271" t="s">
        <v>80</v>
      </c>
    </row>
    <row r="10" spans="1:32" ht="26.25" customHeight="1" thickBot="1" x14ac:dyDescent="0.2">
      <c r="C10" s="144" t="s">
        <v>82</v>
      </c>
    </row>
    <row r="11" spans="1:32" ht="6.75" customHeight="1" x14ac:dyDescent="0.15">
      <c r="A11" s="145">
        <v>1</v>
      </c>
      <c r="B11" s="38"/>
      <c r="C11" s="38"/>
      <c r="D11" s="38"/>
      <c r="E11" s="38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9"/>
    </row>
    <row r="12" spans="1:32" ht="63" customHeight="1" thickBot="1" x14ac:dyDescent="0.2">
      <c r="A12" s="146"/>
      <c r="B12" s="25"/>
      <c r="C12" s="148" t="s">
        <v>38</v>
      </c>
      <c r="D12" s="148"/>
      <c r="E12" s="148"/>
      <c r="F12" s="26"/>
      <c r="G12" s="149" t="s">
        <v>16</v>
      </c>
      <c r="H12" s="149"/>
      <c r="I12" s="149"/>
      <c r="J12" s="149"/>
      <c r="K12" s="149"/>
      <c r="L12" s="149"/>
      <c r="M12" s="149"/>
      <c r="N12" s="149"/>
      <c r="O12" s="149"/>
      <c r="P12" s="149"/>
      <c r="Q12" s="50"/>
      <c r="R12" s="150" t="s">
        <v>32</v>
      </c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30"/>
    </row>
    <row r="13" spans="1:32" ht="26.25" customHeight="1" x14ac:dyDescent="0.15">
      <c r="A13" s="146"/>
      <c r="B13" s="53"/>
      <c r="C13" s="54"/>
      <c r="D13" s="54"/>
      <c r="E13" s="55"/>
      <c r="F13" s="26"/>
      <c r="G13" s="16" t="s">
        <v>7</v>
      </c>
      <c r="H13" s="17" t="s">
        <v>8</v>
      </c>
      <c r="I13" s="17" t="s">
        <v>9</v>
      </c>
      <c r="J13" s="17" t="s">
        <v>0</v>
      </c>
      <c r="K13" s="17" t="s">
        <v>10</v>
      </c>
      <c r="L13" s="17" t="s">
        <v>11</v>
      </c>
      <c r="M13" s="151" t="s">
        <v>12</v>
      </c>
      <c r="N13" s="152"/>
      <c r="O13" s="153"/>
      <c r="P13" s="154"/>
      <c r="AC13" s="155">
        <f>'標準見積書（入力例）'!D14</f>
        <v>42461</v>
      </c>
      <c r="AD13" s="155"/>
      <c r="AE13" s="155"/>
      <c r="AF13" s="30"/>
    </row>
    <row r="14" spans="1:32" ht="26.25" customHeight="1" x14ac:dyDescent="0.15">
      <c r="A14" s="146"/>
      <c r="B14" s="56"/>
      <c r="C14" s="24" t="s">
        <v>33</v>
      </c>
      <c r="D14" s="39">
        <v>42461</v>
      </c>
      <c r="E14" s="57"/>
      <c r="F14" s="26"/>
      <c r="G14" s="156" t="s">
        <v>50</v>
      </c>
      <c r="H14" s="157"/>
      <c r="I14" s="5"/>
      <c r="J14" s="6"/>
      <c r="K14" s="7"/>
      <c r="L14" s="7"/>
      <c r="M14" s="158"/>
      <c r="N14" s="159"/>
      <c r="O14" s="160"/>
      <c r="P14" s="161"/>
      <c r="R14" s="172" t="str">
        <f>D18</f>
        <v>○×道路(株)</v>
      </c>
      <c r="S14" s="172"/>
      <c r="T14" s="172"/>
      <c r="U14" s="49" t="s">
        <v>5</v>
      </c>
      <c r="AF14" s="30"/>
    </row>
    <row r="15" spans="1:32" ht="26.25" customHeight="1" x14ac:dyDescent="0.15">
      <c r="A15" s="146"/>
      <c r="B15" s="56"/>
      <c r="C15" s="24"/>
      <c r="D15" s="40"/>
      <c r="E15" s="57"/>
      <c r="F15" s="26"/>
      <c r="G15" s="99" t="s">
        <v>58</v>
      </c>
      <c r="H15" s="133" t="s">
        <v>51</v>
      </c>
      <c r="I15" s="9" t="s">
        <v>52</v>
      </c>
      <c r="J15" s="9" t="s">
        <v>1</v>
      </c>
      <c r="K15" s="35">
        <v>200</v>
      </c>
      <c r="L15" s="10"/>
      <c r="M15" s="170">
        <f>K15*L15</f>
        <v>0</v>
      </c>
      <c r="N15" s="171"/>
      <c r="O15" s="164" t="s">
        <v>59</v>
      </c>
      <c r="P15" s="165"/>
      <c r="T15" s="126" t="s">
        <v>55</v>
      </c>
      <c r="AF15" s="30"/>
    </row>
    <row r="16" spans="1:32" ht="26.25" customHeight="1" x14ac:dyDescent="0.15">
      <c r="A16" s="146"/>
      <c r="B16" s="56"/>
      <c r="C16" s="24" t="s">
        <v>39</v>
      </c>
      <c r="D16" s="39" t="s">
        <v>50</v>
      </c>
      <c r="E16" s="57"/>
      <c r="F16" s="26"/>
      <c r="G16" s="99" t="s">
        <v>87</v>
      </c>
      <c r="H16" s="98" t="s">
        <v>52</v>
      </c>
      <c r="I16" s="8" t="s">
        <v>49</v>
      </c>
      <c r="J16" s="103" t="s">
        <v>49</v>
      </c>
      <c r="K16" s="47"/>
      <c r="L16" s="10">
        <v>0</v>
      </c>
      <c r="M16" s="170">
        <f t="shared" ref="M16:M23" si="0">K16*L16</f>
        <v>0</v>
      </c>
      <c r="N16" s="171"/>
      <c r="O16" s="173" t="s">
        <v>49</v>
      </c>
      <c r="P16" s="174"/>
      <c r="R16" s="31"/>
      <c r="AA16" s="274" t="s">
        <v>91</v>
      </c>
      <c r="AB16" s="274"/>
      <c r="AF16" s="30"/>
    </row>
    <row r="17" spans="1:32" ht="26.25" customHeight="1" x14ac:dyDescent="0.15">
      <c r="A17" s="146"/>
      <c r="B17" s="56"/>
      <c r="C17" s="24"/>
      <c r="D17" s="40"/>
      <c r="E17" s="57"/>
      <c r="F17" s="26"/>
      <c r="G17" s="100" t="s">
        <v>49</v>
      </c>
      <c r="H17" s="8"/>
      <c r="I17" s="8"/>
      <c r="J17" s="103" t="s">
        <v>49</v>
      </c>
      <c r="K17" s="35">
        <v>0</v>
      </c>
      <c r="L17" s="10">
        <v>0</v>
      </c>
      <c r="M17" s="170">
        <f t="shared" si="0"/>
        <v>0</v>
      </c>
      <c r="N17" s="171"/>
      <c r="O17" s="173" t="s">
        <v>49</v>
      </c>
      <c r="P17" s="174"/>
      <c r="R17" s="31" t="s">
        <v>17</v>
      </c>
      <c r="AA17" s="274"/>
      <c r="AB17" s="274"/>
      <c r="AF17" s="30"/>
    </row>
    <row r="18" spans="1:32" ht="26.25" customHeight="1" x14ac:dyDescent="0.15">
      <c r="A18" s="146"/>
      <c r="B18" s="56"/>
      <c r="C18" s="24" t="s">
        <v>34</v>
      </c>
      <c r="D18" s="23" t="s">
        <v>54</v>
      </c>
      <c r="E18" s="58"/>
      <c r="F18" s="26"/>
      <c r="G18" s="101" t="s">
        <v>49</v>
      </c>
      <c r="H18" s="11"/>
      <c r="I18" s="11"/>
      <c r="J18" s="105" t="s">
        <v>49</v>
      </c>
      <c r="K18" s="35">
        <v>0</v>
      </c>
      <c r="L18" s="10">
        <v>0</v>
      </c>
      <c r="M18" s="162">
        <f t="shared" si="0"/>
        <v>0</v>
      </c>
      <c r="N18" s="163"/>
      <c r="O18" s="164" t="s">
        <v>90</v>
      </c>
      <c r="P18" s="165"/>
      <c r="R18" s="3" t="s">
        <v>18</v>
      </c>
      <c r="AF18" s="30"/>
    </row>
    <row r="19" spans="1:32" ht="26.25" customHeight="1" x14ac:dyDescent="0.15">
      <c r="A19" s="146"/>
      <c r="B19" s="56"/>
      <c r="C19" s="24"/>
      <c r="D19" s="24"/>
      <c r="E19" s="58"/>
      <c r="F19" s="26"/>
      <c r="G19" s="101" t="s">
        <v>49</v>
      </c>
      <c r="H19" s="11"/>
      <c r="I19" s="11"/>
      <c r="J19" s="12" t="s">
        <v>49</v>
      </c>
      <c r="K19" s="36"/>
      <c r="L19" s="138">
        <v>0</v>
      </c>
      <c r="M19" s="139">
        <f t="shared" si="0"/>
        <v>0</v>
      </c>
      <c r="N19" s="129"/>
      <c r="O19" s="166" t="s">
        <v>49</v>
      </c>
      <c r="P19" s="167"/>
      <c r="AC19" s="2"/>
      <c r="AD19" s="2"/>
      <c r="AE19" s="2"/>
      <c r="AF19" s="30"/>
    </row>
    <row r="20" spans="1:32" ht="26.25" customHeight="1" x14ac:dyDescent="0.15">
      <c r="A20" s="146"/>
      <c r="B20" s="56"/>
      <c r="C20" s="24" t="s">
        <v>35</v>
      </c>
      <c r="D20" s="39" t="s">
        <v>50</v>
      </c>
      <c r="E20" s="58"/>
      <c r="F20" s="26"/>
      <c r="G20" s="99" t="s">
        <v>81</v>
      </c>
      <c r="H20" s="8" t="s">
        <v>49</v>
      </c>
      <c r="I20" s="8" t="s">
        <v>49</v>
      </c>
      <c r="J20" s="103" t="s">
        <v>88</v>
      </c>
      <c r="K20" s="35">
        <v>0</v>
      </c>
      <c r="L20" s="10">
        <v>0</v>
      </c>
      <c r="M20" s="168">
        <f t="shared" si="0"/>
        <v>0</v>
      </c>
      <c r="N20" s="169"/>
      <c r="O20" s="166" t="s">
        <v>49</v>
      </c>
      <c r="P20" s="167"/>
      <c r="AC20" s="2"/>
      <c r="AD20" s="2"/>
      <c r="AE20" s="2"/>
      <c r="AF20" s="30"/>
    </row>
    <row r="21" spans="1:32" ht="26.25" customHeight="1" x14ac:dyDescent="0.15">
      <c r="A21" s="146"/>
      <c r="B21" s="56"/>
      <c r="C21" s="24"/>
      <c r="D21" s="24"/>
      <c r="E21" s="58"/>
      <c r="F21" s="26"/>
      <c r="G21" s="100" t="s">
        <v>49</v>
      </c>
      <c r="H21" s="8"/>
      <c r="I21" s="8"/>
      <c r="J21" s="103" t="s">
        <v>89</v>
      </c>
      <c r="K21" s="35">
        <v>0</v>
      </c>
      <c r="L21" s="10">
        <v>0</v>
      </c>
      <c r="M21" s="170">
        <f t="shared" si="0"/>
        <v>0</v>
      </c>
      <c r="N21" s="171"/>
      <c r="O21" s="166" t="s">
        <v>49</v>
      </c>
      <c r="P21" s="167"/>
      <c r="R21" s="18" t="s">
        <v>19</v>
      </c>
      <c r="S21" s="175" t="str">
        <f>D20</f>
        <v>乾式グルービング工事</v>
      </c>
      <c r="T21" s="175"/>
      <c r="U21" s="175"/>
      <c r="V21" s="175"/>
      <c r="X21" s="18" t="s">
        <v>4</v>
      </c>
      <c r="Y21" s="176" t="str">
        <f>D22</f>
        <v>東京都</v>
      </c>
      <c r="Z21" s="176"/>
      <c r="AA21" s="176"/>
      <c r="AB21" s="2"/>
      <c r="AC21" s="177"/>
      <c r="AD21" s="177"/>
      <c r="AE21" s="177"/>
      <c r="AF21" s="30"/>
    </row>
    <row r="22" spans="1:32" ht="26.25" customHeight="1" x14ac:dyDescent="0.15">
      <c r="A22" s="146"/>
      <c r="B22" s="56"/>
      <c r="C22" s="24" t="s">
        <v>4</v>
      </c>
      <c r="D22" s="23" t="s">
        <v>56</v>
      </c>
      <c r="E22" s="58"/>
      <c r="F22" s="26"/>
      <c r="G22" s="99" t="s">
        <v>49</v>
      </c>
      <c r="H22" s="8"/>
      <c r="J22" s="103" t="s">
        <v>49</v>
      </c>
      <c r="K22" s="35">
        <v>0</v>
      </c>
      <c r="L22" s="10">
        <v>0</v>
      </c>
      <c r="M22" s="170">
        <f t="shared" si="0"/>
        <v>0</v>
      </c>
      <c r="N22" s="171"/>
      <c r="O22" s="166"/>
      <c r="P22" s="167"/>
      <c r="AC22" s="177"/>
      <c r="AD22" s="177"/>
      <c r="AE22" s="177"/>
      <c r="AF22" s="30"/>
    </row>
    <row r="23" spans="1:32" ht="26.25" customHeight="1" x14ac:dyDescent="0.15">
      <c r="A23" s="146"/>
      <c r="B23" s="56"/>
      <c r="C23" s="24"/>
      <c r="D23" s="24"/>
      <c r="E23" s="58"/>
      <c r="F23" s="26"/>
      <c r="G23" s="101" t="s">
        <v>49</v>
      </c>
      <c r="H23" s="11"/>
      <c r="I23" s="11"/>
      <c r="J23" s="105" t="s">
        <v>49</v>
      </c>
      <c r="K23" s="36">
        <v>0</v>
      </c>
      <c r="L23" s="14">
        <v>0</v>
      </c>
      <c r="M23" s="178">
        <f t="shared" si="0"/>
        <v>0</v>
      </c>
      <c r="N23" s="179"/>
      <c r="O23" s="180"/>
      <c r="P23" s="181"/>
      <c r="R23" s="18" t="s">
        <v>12</v>
      </c>
      <c r="S23" s="182">
        <f>AB33</f>
        <v>77626.494720000002</v>
      </c>
      <c r="T23" s="182"/>
      <c r="U23" s="182"/>
      <c r="X23" s="18" t="s">
        <v>20</v>
      </c>
      <c r="Y23" s="1"/>
      <c r="Z23" s="183">
        <v>42460</v>
      </c>
      <c r="AA23" s="183"/>
      <c r="AB23" s="37"/>
      <c r="AC23" s="177"/>
      <c r="AD23" s="177"/>
      <c r="AE23" s="177"/>
      <c r="AF23" s="30"/>
    </row>
    <row r="24" spans="1:32" ht="26.25" customHeight="1" x14ac:dyDescent="0.15">
      <c r="A24" s="146"/>
      <c r="B24" s="56"/>
      <c r="C24" s="24" t="s">
        <v>6</v>
      </c>
      <c r="D24" s="23" t="s">
        <v>49</v>
      </c>
      <c r="E24" s="58"/>
      <c r="F24" s="26"/>
      <c r="G24" s="184" t="s">
        <v>63</v>
      </c>
      <c r="H24" s="185"/>
      <c r="I24" s="186"/>
      <c r="J24" s="73" t="s">
        <v>2</v>
      </c>
      <c r="K24" s="74"/>
      <c r="L24" s="74"/>
      <c r="M24" s="187">
        <f>SUM(M15:M23)</f>
        <v>0</v>
      </c>
      <c r="N24" s="188"/>
      <c r="O24" s="189"/>
      <c r="P24" s="190"/>
      <c r="AF24" s="30"/>
    </row>
    <row r="25" spans="1:32" ht="26.25" customHeight="1" x14ac:dyDescent="0.15">
      <c r="A25" s="146"/>
      <c r="B25" s="56"/>
      <c r="C25" s="24"/>
      <c r="D25" s="24"/>
      <c r="E25" s="58"/>
      <c r="F25" s="26"/>
      <c r="G25" s="70"/>
      <c r="H25" s="71"/>
      <c r="I25" s="71"/>
      <c r="J25" s="71"/>
      <c r="K25" s="191" t="s">
        <v>13</v>
      </c>
      <c r="L25" s="191"/>
      <c r="M25" s="191"/>
      <c r="N25" s="68" t="s">
        <v>3</v>
      </c>
      <c r="O25" s="192" t="s">
        <v>46</v>
      </c>
      <c r="P25" s="193"/>
      <c r="R25" s="194" t="s">
        <v>21</v>
      </c>
      <c r="S25" s="195"/>
      <c r="T25" s="194" t="s">
        <v>22</v>
      </c>
      <c r="U25" s="195"/>
      <c r="V25" s="194" t="s">
        <v>9</v>
      </c>
      <c r="W25" s="196"/>
      <c r="X25" s="195"/>
      <c r="Y25" s="48" t="s">
        <v>0</v>
      </c>
      <c r="Z25" s="127" t="s">
        <v>23</v>
      </c>
      <c r="AA25" s="48" t="s">
        <v>24</v>
      </c>
      <c r="AB25" s="194" t="s">
        <v>12</v>
      </c>
      <c r="AC25" s="195"/>
      <c r="AD25" s="194" t="s">
        <v>25</v>
      </c>
      <c r="AE25" s="195"/>
      <c r="AF25" s="30"/>
    </row>
    <row r="26" spans="1:32" ht="26.25" customHeight="1" x14ac:dyDescent="0.15">
      <c r="A26" s="146"/>
      <c r="B26" s="56"/>
      <c r="C26" s="24" t="s">
        <v>36</v>
      </c>
      <c r="D26" s="23"/>
      <c r="E26" s="58"/>
      <c r="F26" s="26"/>
      <c r="G26" s="197" t="s">
        <v>64</v>
      </c>
      <c r="H26" s="198"/>
      <c r="I26" s="199"/>
      <c r="J26" s="128" t="s">
        <v>14</v>
      </c>
      <c r="K26" s="125">
        <v>1</v>
      </c>
      <c r="L26" s="67">
        <v>29900</v>
      </c>
      <c r="M26" s="104">
        <f>K26*L26</f>
        <v>29900</v>
      </c>
      <c r="N26" s="123">
        <f>M26*P31</f>
        <v>4659.616</v>
      </c>
      <c r="O26" s="200" t="s">
        <v>56</v>
      </c>
      <c r="P26" s="201"/>
      <c r="Q26" s="52"/>
      <c r="R26" s="202" t="str">
        <f>'標準見積書（入力例）'!G14</f>
        <v>乾式グルービング工事</v>
      </c>
      <c r="S26" s="199"/>
      <c r="T26" s="203"/>
      <c r="U26" s="199"/>
      <c r="V26" s="194" t="s">
        <v>49</v>
      </c>
      <c r="W26" s="196"/>
      <c r="X26" s="195"/>
      <c r="Y26" s="48" t="s">
        <v>40</v>
      </c>
      <c r="Z26" s="19"/>
      <c r="AA26" s="4"/>
      <c r="AB26" s="204">
        <f>M24</f>
        <v>0</v>
      </c>
      <c r="AC26" s="205"/>
      <c r="AD26" s="194" t="s">
        <v>26</v>
      </c>
      <c r="AE26" s="195"/>
      <c r="AF26" s="30"/>
    </row>
    <row r="27" spans="1:32" ht="26.25" customHeight="1" x14ac:dyDescent="0.15">
      <c r="A27" s="146"/>
      <c r="B27" s="56"/>
      <c r="C27" s="24"/>
      <c r="D27" s="24"/>
      <c r="E27" s="58"/>
      <c r="F27" s="26"/>
      <c r="G27" s="197" t="s">
        <v>61</v>
      </c>
      <c r="H27" s="198"/>
      <c r="I27" s="199"/>
      <c r="J27" s="128" t="s">
        <v>14</v>
      </c>
      <c r="K27" s="136">
        <v>2</v>
      </c>
      <c r="L27" s="137">
        <v>22700</v>
      </c>
      <c r="M27" s="104">
        <f>K27*L27</f>
        <v>45400</v>
      </c>
      <c r="N27" s="123">
        <f>M27*P31</f>
        <v>7075.1360000000004</v>
      </c>
      <c r="O27" s="84" t="s">
        <v>41</v>
      </c>
      <c r="P27" s="94">
        <v>4.9799999999999997E-2</v>
      </c>
      <c r="Q27" s="52"/>
      <c r="R27" s="203" t="s">
        <v>69</v>
      </c>
      <c r="S27" s="199"/>
      <c r="T27" s="203"/>
      <c r="U27" s="199"/>
      <c r="V27" s="209"/>
      <c r="W27" s="210"/>
      <c r="X27" s="211"/>
      <c r="Y27" s="48" t="s">
        <v>40</v>
      </c>
      <c r="Z27" s="19">
        <v>0</v>
      </c>
      <c r="AA27" s="4">
        <v>0</v>
      </c>
      <c r="AB27" s="204">
        <f>N29+M33</f>
        <v>71876.384000000005</v>
      </c>
      <c r="AC27" s="205"/>
      <c r="AD27" s="194" t="s">
        <v>26</v>
      </c>
      <c r="AE27" s="195"/>
      <c r="AF27" s="30"/>
    </row>
    <row r="28" spans="1:32" ht="26.25" customHeight="1" x14ac:dyDescent="0.15">
      <c r="A28" s="146"/>
      <c r="B28" s="56"/>
      <c r="C28" s="24" t="s">
        <v>37</v>
      </c>
      <c r="D28" s="23" t="s">
        <v>57</v>
      </c>
      <c r="E28" s="58"/>
      <c r="F28" s="26"/>
      <c r="G28" s="206" t="s">
        <v>62</v>
      </c>
      <c r="H28" s="207"/>
      <c r="I28" s="208"/>
      <c r="J28" s="114" t="s">
        <v>14</v>
      </c>
      <c r="K28" s="134">
        <v>1</v>
      </c>
      <c r="L28" s="135">
        <v>19800</v>
      </c>
      <c r="M28" s="121">
        <f>K28*L28</f>
        <v>19800</v>
      </c>
      <c r="N28" s="122">
        <f>M28*P31</f>
        <v>3085.6320000000001</v>
      </c>
      <c r="O28" s="81" t="s">
        <v>42</v>
      </c>
      <c r="P28" s="95">
        <v>8.9139999999999997E-2</v>
      </c>
      <c r="Q28" s="52"/>
      <c r="R28" s="203" t="s">
        <v>27</v>
      </c>
      <c r="S28" s="199"/>
      <c r="T28" s="203"/>
      <c r="U28" s="199"/>
      <c r="V28" s="209"/>
      <c r="W28" s="210"/>
      <c r="X28" s="211"/>
      <c r="Y28" s="48"/>
      <c r="Z28" s="19"/>
      <c r="AA28" s="4"/>
      <c r="AB28" s="204">
        <f>AB26+AB27</f>
        <v>71876.384000000005</v>
      </c>
      <c r="AC28" s="205"/>
      <c r="AD28" s="194" t="s">
        <v>26</v>
      </c>
      <c r="AE28" s="195"/>
      <c r="AF28" s="30"/>
    </row>
    <row r="29" spans="1:32" ht="26.25" customHeight="1" x14ac:dyDescent="0.15">
      <c r="A29" s="146"/>
      <c r="B29" s="56"/>
      <c r="C29" s="24"/>
      <c r="D29" s="24"/>
      <c r="E29" s="58"/>
      <c r="F29" s="26"/>
      <c r="G29" s="217" t="s">
        <v>68</v>
      </c>
      <c r="H29" s="218"/>
      <c r="I29" s="219"/>
      <c r="J29" s="85"/>
      <c r="K29" s="86"/>
      <c r="L29" s="87"/>
      <c r="M29" s="86"/>
      <c r="N29" s="88">
        <f>SUM(N26:N28)</f>
        <v>14820.384</v>
      </c>
      <c r="O29" s="81" t="s">
        <v>43</v>
      </c>
      <c r="P29" s="95">
        <v>8.9999999999999993E-3</v>
      </c>
      <c r="R29" s="203" t="s">
        <v>53</v>
      </c>
      <c r="S29" s="199"/>
      <c r="T29" s="203"/>
      <c r="U29" s="199"/>
      <c r="V29" s="209"/>
      <c r="W29" s="210"/>
      <c r="X29" s="211"/>
      <c r="Y29" s="48" t="s">
        <v>40</v>
      </c>
      <c r="Z29" s="19"/>
      <c r="AA29" s="4"/>
      <c r="AB29" s="220">
        <f>M39</f>
        <v>0</v>
      </c>
      <c r="AC29" s="221"/>
      <c r="AD29" s="194" t="s">
        <v>26</v>
      </c>
      <c r="AE29" s="195"/>
      <c r="AF29" s="30"/>
    </row>
    <row r="30" spans="1:32" ht="26.25" customHeight="1" x14ac:dyDescent="0.15">
      <c r="A30" s="146"/>
      <c r="B30" s="56"/>
      <c r="C30" s="24"/>
      <c r="D30" s="24"/>
      <c r="E30" s="58"/>
      <c r="F30" s="26"/>
      <c r="G30" s="206" t="s">
        <v>66</v>
      </c>
      <c r="H30" s="207"/>
      <c r="I30" s="208"/>
      <c r="J30" s="140" t="s">
        <v>14</v>
      </c>
      <c r="K30" s="106">
        <v>4</v>
      </c>
      <c r="L30" s="106">
        <v>5943</v>
      </c>
      <c r="M30" s="104">
        <f>K30*L30</f>
        <v>23772</v>
      </c>
      <c r="N30" s="130"/>
      <c r="O30" s="82" t="s">
        <v>44</v>
      </c>
      <c r="P30" s="96">
        <v>7.9000000000000008E-3</v>
      </c>
      <c r="R30" s="206" t="s">
        <v>49</v>
      </c>
      <c r="S30" s="208"/>
      <c r="T30" s="206"/>
      <c r="U30" s="208"/>
      <c r="V30" s="212"/>
      <c r="W30" s="213"/>
      <c r="X30" s="214"/>
      <c r="Y30" s="108"/>
      <c r="Z30" s="109"/>
      <c r="AA30" s="110">
        <v>0</v>
      </c>
      <c r="AB30" s="215">
        <v>0</v>
      </c>
      <c r="AC30" s="216"/>
      <c r="AD30" s="203"/>
      <c r="AE30" s="199"/>
      <c r="AF30" s="30"/>
    </row>
    <row r="31" spans="1:32" ht="26.25" customHeight="1" x14ac:dyDescent="0.15">
      <c r="A31" s="146"/>
      <c r="B31" s="56"/>
      <c r="C31" s="24"/>
      <c r="D31" s="24"/>
      <c r="E31" s="58"/>
      <c r="F31" s="26"/>
      <c r="G31" s="231" t="s">
        <v>67</v>
      </c>
      <c r="H31" s="232"/>
      <c r="I31" s="233"/>
      <c r="J31" s="140" t="s">
        <v>14</v>
      </c>
      <c r="K31" s="131">
        <v>4</v>
      </c>
      <c r="L31" s="131">
        <v>8321</v>
      </c>
      <c r="M31" s="132">
        <f>K31*L31</f>
        <v>33284</v>
      </c>
      <c r="N31" s="102"/>
      <c r="O31" s="83" t="s">
        <v>45</v>
      </c>
      <c r="P31" s="97">
        <f>SUM(P27:P30)</f>
        <v>0.15584000000000001</v>
      </c>
      <c r="R31" s="20" t="s">
        <v>28</v>
      </c>
      <c r="S31" s="234"/>
      <c r="T31" s="234"/>
      <c r="U31" s="234"/>
      <c r="V31" s="234"/>
      <c r="W31" s="234"/>
      <c r="X31" s="234"/>
      <c r="Y31" s="235"/>
      <c r="Z31" s="229" t="s">
        <v>29</v>
      </c>
      <c r="AA31" s="230"/>
      <c r="AB31" s="204">
        <f>SUM(AB28:AC30)</f>
        <v>71876.384000000005</v>
      </c>
      <c r="AC31" s="205"/>
      <c r="AD31" s="203"/>
      <c r="AE31" s="199"/>
      <c r="AF31" s="30"/>
    </row>
    <row r="32" spans="1:32" ht="26.25" customHeight="1" x14ac:dyDescent="0.15">
      <c r="A32" s="146"/>
      <c r="B32" s="59"/>
      <c r="C32" s="41"/>
      <c r="D32" s="41"/>
      <c r="E32" s="60"/>
      <c r="F32" s="26"/>
      <c r="G32" s="236"/>
      <c r="H32" s="237"/>
      <c r="I32" s="238"/>
      <c r="J32" s="112" t="s">
        <v>49</v>
      </c>
      <c r="K32" s="131">
        <v>0</v>
      </c>
      <c r="L32" s="131">
        <v>0</v>
      </c>
      <c r="M32" s="132">
        <f>K32*L32</f>
        <v>0</v>
      </c>
      <c r="N32" s="102"/>
      <c r="O32" s="239" t="s">
        <v>60</v>
      </c>
      <c r="P32" s="240"/>
      <c r="R32" s="15"/>
      <c r="S32" s="241"/>
      <c r="T32" s="241"/>
      <c r="U32" s="241"/>
      <c r="V32" s="241"/>
      <c r="W32" s="241"/>
      <c r="X32" s="241"/>
      <c r="Y32" s="242"/>
      <c r="Z32" s="229" t="s">
        <v>30</v>
      </c>
      <c r="AA32" s="230"/>
      <c r="AB32" s="204">
        <f>AB31*0.08</f>
        <v>5750.1107200000006</v>
      </c>
      <c r="AC32" s="205"/>
      <c r="AD32" s="203"/>
      <c r="AE32" s="199"/>
      <c r="AF32" s="30"/>
    </row>
    <row r="33" spans="1:32" ht="26.25" customHeight="1" x14ac:dyDescent="0.15">
      <c r="A33" s="146"/>
      <c r="B33" s="61"/>
      <c r="C33" s="43"/>
      <c r="D33" s="43"/>
      <c r="E33" s="62"/>
      <c r="F33" s="26"/>
      <c r="G33" s="222" t="s">
        <v>47</v>
      </c>
      <c r="H33" s="223"/>
      <c r="I33" s="224"/>
      <c r="J33" s="89" t="s">
        <v>2</v>
      </c>
      <c r="K33" s="74"/>
      <c r="L33" s="74"/>
      <c r="M33" s="90">
        <f>SUM(M30:M32)</f>
        <v>57056</v>
      </c>
      <c r="N33" s="91"/>
      <c r="O33" s="225"/>
      <c r="P33" s="226"/>
      <c r="R33" s="21"/>
      <c r="S33" s="227"/>
      <c r="T33" s="227"/>
      <c r="U33" s="227"/>
      <c r="V33" s="227"/>
      <c r="W33" s="227"/>
      <c r="X33" s="227"/>
      <c r="Y33" s="228"/>
      <c r="Z33" s="229" t="s">
        <v>31</v>
      </c>
      <c r="AA33" s="230"/>
      <c r="AB33" s="204">
        <f>AB31+AB32</f>
        <v>77626.494720000002</v>
      </c>
      <c r="AC33" s="205"/>
      <c r="AD33" s="203"/>
      <c r="AE33" s="199"/>
      <c r="AF33" s="30"/>
    </row>
    <row r="34" spans="1:32" ht="26.25" customHeight="1" x14ac:dyDescent="0.15">
      <c r="A34" s="146"/>
      <c r="B34" s="59"/>
      <c r="C34" s="41"/>
      <c r="D34" s="42"/>
      <c r="E34" s="63"/>
      <c r="F34" s="26"/>
      <c r="G34" s="249" t="s">
        <v>70</v>
      </c>
      <c r="H34" s="250"/>
      <c r="I34" s="251"/>
      <c r="J34" s="73" t="s">
        <v>2</v>
      </c>
      <c r="K34" s="75"/>
      <c r="L34" s="76"/>
      <c r="M34" s="252">
        <f>N29+M33</f>
        <v>71876.384000000005</v>
      </c>
      <c r="N34" s="253"/>
      <c r="O34" s="254"/>
      <c r="P34" s="255"/>
      <c r="AF34" s="30"/>
    </row>
    <row r="35" spans="1:32" ht="26.25" customHeight="1" x14ac:dyDescent="0.15">
      <c r="A35" s="146"/>
      <c r="B35" s="59"/>
      <c r="C35" s="41"/>
      <c r="D35" s="42"/>
      <c r="E35" s="63"/>
      <c r="F35" s="26"/>
      <c r="G35" s="184" t="s">
        <v>48</v>
      </c>
      <c r="H35" s="185"/>
      <c r="I35" s="186"/>
      <c r="J35" s="77"/>
      <c r="K35" s="256">
        <f>M24+M34</f>
        <v>71876.384000000005</v>
      </c>
      <c r="L35" s="252"/>
      <c r="M35" s="252"/>
      <c r="N35" s="253"/>
      <c r="O35" s="247"/>
      <c r="P35" s="248"/>
      <c r="R35" s="243" t="s">
        <v>6</v>
      </c>
      <c r="S35" s="243"/>
      <c r="T35" s="244" t="s">
        <v>49</v>
      </c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F35" s="30"/>
    </row>
    <row r="36" spans="1:32" ht="26.25" customHeight="1" x14ac:dyDescent="0.15">
      <c r="A36" s="146"/>
      <c r="B36" s="59"/>
      <c r="C36" s="41"/>
      <c r="D36" s="41"/>
      <c r="E36" s="60"/>
      <c r="F36" s="26"/>
      <c r="G36" s="107" t="s">
        <v>85</v>
      </c>
      <c r="H36" s="116"/>
      <c r="I36" s="117"/>
      <c r="J36" s="112" t="s">
        <v>49</v>
      </c>
      <c r="K36" s="113">
        <v>0</v>
      </c>
      <c r="L36" s="106">
        <v>0</v>
      </c>
      <c r="M36" s="245">
        <f>K36*L36</f>
        <v>0</v>
      </c>
      <c r="N36" s="246"/>
      <c r="O36" s="247"/>
      <c r="P36" s="248"/>
      <c r="T36" s="93" t="s">
        <v>49</v>
      </c>
      <c r="U36" s="93"/>
      <c r="V36" s="93"/>
      <c r="W36" s="93"/>
      <c r="X36" s="93"/>
      <c r="Y36" s="93"/>
      <c r="Z36" s="93"/>
      <c r="AA36" s="93"/>
      <c r="AB36" s="93"/>
      <c r="AC36" s="93"/>
      <c r="AD36" s="93"/>
      <c r="AF36" s="30"/>
    </row>
    <row r="37" spans="1:32" ht="26.25" customHeight="1" x14ac:dyDescent="0.15">
      <c r="A37" s="146"/>
      <c r="B37" s="59"/>
      <c r="C37" s="41"/>
      <c r="D37" s="41"/>
      <c r="E37" s="60"/>
      <c r="F37" s="26"/>
      <c r="G37" s="111" t="s">
        <v>86</v>
      </c>
      <c r="H37" s="118"/>
      <c r="I37" s="115"/>
      <c r="J37" s="12" t="s">
        <v>84</v>
      </c>
      <c r="K37" s="13">
        <v>0</v>
      </c>
      <c r="L37" s="14">
        <v>0</v>
      </c>
      <c r="M37" s="178">
        <f>K37*L37</f>
        <v>0</v>
      </c>
      <c r="N37" s="179"/>
      <c r="O37" s="247"/>
      <c r="P37" s="248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F37" s="30"/>
    </row>
    <row r="38" spans="1:32" ht="26.25" customHeight="1" x14ac:dyDescent="0.15">
      <c r="A38" s="146"/>
      <c r="B38" s="59"/>
      <c r="C38" s="41"/>
      <c r="D38" s="41"/>
      <c r="E38" s="60"/>
      <c r="F38" s="26"/>
      <c r="G38" s="184"/>
      <c r="H38" s="185"/>
      <c r="I38" s="186"/>
      <c r="J38" s="73" t="s">
        <v>2</v>
      </c>
      <c r="K38" s="75"/>
      <c r="L38" s="76"/>
      <c r="M38" s="252">
        <f>SUM(M36:N37)</f>
        <v>0</v>
      </c>
      <c r="N38" s="253"/>
      <c r="O38" s="262"/>
      <c r="P38" s="263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F38" s="30"/>
    </row>
    <row r="39" spans="1:32" ht="26.25" customHeight="1" x14ac:dyDescent="0.15">
      <c r="A39" s="146"/>
      <c r="B39" s="59"/>
      <c r="C39" s="41"/>
      <c r="D39" s="41"/>
      <c r="E39" s="60"/>
      <c r="F39" s="26"/>
      <c r="G39" s="264" t="s">
        <v>73</v>
      </c>
      <c r="H39" s="265"/>
      <c r="I39" s="266"/>
      <c r="J39" s="128" t="s">
        <v>83</v>
      </c>
      <c r="K39" s="69" t="s">
        <v>49</v>
      </c>
      <c r="L39" s="72">
        <v>0</v>
      </c>
      <c r="M39" s="220">
        <v>0</v>
      </c>
      <c r="N39" s="221"/>
      <c r="O39" s="267" t="s">
        <v>65</v>
      </c>
      <c r="P39" s="268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F39" s="30"/>
    </row>
    <row r="40" spans="1:32" ht="26.25" customHeight="1" thickBot="1" x14ac:dyDescent="0.2">
      <c r="A40" s="146"/>
      <c r="B40" s="59"/>
      <c r="C40" s="41"/>
      <c r="D40" s="41"/>
      <c r="E40" s="60"/>
      <c r="F40" s="26"/>
      <c r="G40" s="257" t="s">
        <v>15</v>
      </c>
      <c r="H40" s="258"/>
      <c r="I40" s="259"/>
      <c r="J40" s="78"/>
      <c r="K40" s="79"/>
      <c r="L40" s="80"/>
      <c r="M40" s="272">
        <f>K35+M38+(M39)</f>
        <v>71876.384000000005</v>
      </c>
      <c r="N40" s="273"/>
      <c r="O40" s="260"/>
      <c r="P40" s="261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F40" s="30"/>
    </row>
    <row r="41" spans="1:32" ht="26.25" customHeight="1" x14ac:dyDescent="0.15">
      <c r="A41" s="146"/>
      <c r="B41" s="64"/>
      <c r="C41" s="65"/>
      <c r="D41" s="65"/>
      <c r="E41" s="66"/>
      <c r="F41" s="26"/>
      <c r="AF41" s="30"/>
    </row>
    <row r="42" spans="1:32" ht="6.75" customHeight="1" thickBot="1" x14ac:dyDescent="0.2">
      <c r="A42" s="147"/>
      <c r="B42" s="44"/>
      <c r="C42" s="45"/>
      <c r="D42" s="45"/>
      <c r="E42" s="46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4"/>
    </row>
    <row r="43" spans="1:32" ht="20.25" customHeight="1" x14ac:dyDescent="0.15"/>
    <row r="44" spans="1:32" ht="20.25" customHeight="1" x14ac:dyDescent="0.15"/>
    <row r="45" spans="1:32" ht="20.25" customHeight="1" x14ac:dyDescent="0.15"/>
    <row r="46" spans="1:32" ht="20.25" customHeight="1" x14ac:dyDescent="0.15"/>
    <row r="47" spans="1:32" ht="20.25" customHeight="1" x14ac:dyDescent="0.15">
      <c r="AF47" s="3">
        <v>1</v>
      </c>
    </row>
    <row r="48" spans="1:32" ht="20.25" customHeight="1" x14ac:dyDescent="0.15"/>
  </sheetData>
  <mergeCells count="115">
    <mergeCell ref="AA16:AB17"/>
    <mergeCell ref="G40:I40"/>
    <mergeCell ref="M40:N40"/>
    <mergeCell ref="O40:P40"/>
    <mergeCell ref="G38:I38"/>
    <mergeCell ref="M38:N38"/>
    <mergeCell ref="O38:P38"/>
    <mergeCell ref="G39:I39"/>
    <mergeCell ref="M39:N39"/>
    <mergeCell ref="O39:P39"/>
    <mergeCell ref="R35:S35"/>
    <mergeCell ref="T35:AD35"/>
    <mergeCell ref="M36:N36"/>
    <mergeCell ref="O36:P36"/>
    <mergeCell ref="M37:N37"/>
    <mergeCell ref="O37:P37"/>
    <mergeCell ref="G34:I34"/>
    <mergeCell ref="M34:N34"/>
    <mergeCell ref="O34:P34"/>
    <mergeCell ref="G35:I35"/>
    <mergeCell ref="K35:N35"/>
    <mergeCell ref="O35:P35"/>
    <mergeCell ref="AD32:AE32"/>
    <mergeCell ref="G33:I33"/>
    <mergeCell ref="O33:P33"/>
    <mergeCell ref="S33:Y33"/>
    <mergeCell ref="Z33:AA33"/>
    <mergeCell ref="AB33:AC33"/>
    <mergeCell ref="AD33:AE33"/>
    <mergeCell ref="G31:I31"/>
    <mergeCell ref="S31:Y31"/>
    <mergeCell ref="Z31:AA31"/>
    <mergeCell ref="AB31:AC31"/>
    <mergeCell ref="AD31:AE31"/>
    <mergeCell ref="G32:I32"/>
    <mergeCell ref="O32:P32"/>
    <mergeCell ref="S32:Y32"/>
    <mergeCell ref="Z32:AA32"/>
    <mergeCell ref="AB32:AC32"/>
    <mergeCell ref="G30:I30"/>
    <mergeCell ref="R30:S30"/>
    <mergeCell ref="T30:U30"/>
    <mergeCell ref="V30:X30"/>
    <mergeCell ref="AB30:AC30"/>
    <mergeCell ref="AD30:AE30"/>
    <mergeCell ref="G29:I29"/>
    <mergeCell ref="R29:S29"/>
    <mergeCell ref="T29:U29"/>
    <mergeCell ref="V29:X29"/>
    <mergeCell ref="AB29:AC29"/>
    <mergeCell ref="AD29:AE29"/>
    <mergeCell ref="AD25:AE25"/>
    <mergeCell ref="G26:I26"/>
    <mergeCell ref="O26:P26"/>
    <mergeCell ref="R26:S26"/>
    <mergeCell ref="T26:U26"/>
    <mergeCell ref="V26:X26"/>
    <mergeCell ref="AB26:AC26"/>
    <mergeCell ref="AD26:AE26"/>
    <mergeCell ref="G28:I28"/>
    <mergeCell ref="R28:S28"/>
    <mergeCell ref="T28:U28"/>
    <mergeCell ref="V28:X28"/>
    <mergeCell ref="AB28:AC28"/>
    <mergeCell ref="AD28:AE28"/>
    <mergeCell ref="G27:I27"/>
    <mergeCell ref="R27:S27"/>
    <mergeCell ref="T27:U27"/>
    <mergeCell ref="V27:X27"/>
    <mergeCell ref="AB27:AC27"/>
    <mergeCell ref="AD27:AE27"/>
    <mergeCell ref="G24:I24"/>
    <mergeCell ref="M24:N24"/>
    <mergeCell ref="O24:P24"/>
    <mergeCell ref="K25:M25"/>
    <mergeCell ref="O25:P25"/>
    <mergeCell ref="R25:S25"/>
    <mergeCell ref="T25:U25"/>
    <mergeCell ref="V25:X25"/>
    <mergeCell ref="AB25:AC25"/>
    <mergeCell ref="S21:V21"/>
    <mergeCell ref="Y21:AA21"/>
    <mergeCell ref="AC21:AC23"/>
    <mergeCell ref="AD21:AD23"/>
    <mergeCell ref="AE21:AE23"/>
    <mergeCell ref="M22:N22"/>
    <mergeCell ref="O22:P22"/>
    <mergeCell ref="M23:N23"/>
    <mergeCell ref="O23:P23"/>
    <mergeCell ref="S23:U23"/>
    <mergeCell ref="Z23:AA23"/>
    <mergeCell ref="A11:A42"/>
    <mergeCell ref="C12:E12"/>
    <mergeCell ref="G12:P12"/>
    <mergeCell ref="R12:AE12"/>
    <mergeCell ref="M13:N13"/>
    <mergeCell ref="O13:P13"/>
    <mergeCell ref="AC13:AE13"/>
    <mergeCell ref="G14:H14"/>
    <mergeCell ref="M14:N14"/>
    <mergeCell ref="O14:P14"/>
    <mergeCell ref="M18:N18"/>
    <mergeCell ref="O18:P18"/>
    <mergeCell ref="O19:P19"/>
    <mergeCell ref="M20:N20"/>
    <mergeCell ref="O20:P20"/>
    <mergeCell ref="M21:N21"/>
    <mergeCell ref="O21:P21"/>
    <mergeCell ref="R14:T14"/>
    <mergeCell ref="M15:N15"/>
    <mergeCell ref="O15:P15"/>
    <mergeCell ref="M16:N16"/>
    <mergeCell ref="O16:P16"/>
    <mergeCell ref="M17:N17"/>
    <mergeCell ref="O17:P17"/>
  </mergeCells>
  <phoneticPr fontId="2"/>
  <dataValidations count="2">
    <dataValidation type="list" allowBlank="1" showInputMessage="1" sqref="I15:I16 G15:H15">
      <formula1>#REF!</formula1>
    </dataValidation>
    <dataValidation type="list" showInputMessage="1" showErrorMessage="1" sqref="Y26:Y30">
      <formula1>#REF!</formula1>
    </dataValidation>
  </dataValidations>
  <pageMargins left="0.78740157480314965" right="0.78740157480314965" top="0.31496062992125984" bottom="0.35433070866141736" header="0.51181102362204722" footer="0.23622047244094491"/>
  <pageSetup paperSize="9" scale="68" orientation="landscape" r:id="rId1"/>
  <headerFooter alignWithMargins="0"/>
  <colBreaks count="1" manualBreakCount="1">
    <brk id="16" min="1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8"/>
  <sheetViews>
    <sheetView showZeros="0" tabSelected="1" topLeftCell="F1" zoomScale="90" zoomScaleNormal="90" zoomScaleSheetLayoutView="80" workbookViewId="0">
      <selection activeCell="K26" sqref="K26"/>
    </sheetView>
  </sheetViews>
  <sheetFormatPr defaultRowHeight="13.5" x14ac:dyDescent="0.15"/>
  <cols>
    <col min="1" max="1" width="3.75" style="3" customWidth="1"/>
    <col min="2" max="2" width="1.625" style="22" customWidth="1"/>
    <col min="3" max="3" width="20.75" style="22" customWidth="1"/>
    <col min="4" max="4" width="18.125" style="22" customWidth="1"/>
    <col min="5" max="5" width="9" style="22"/>
    <col min="6" max="6" width="1.5" style="3" customWidth="1"/>
    <col min="7" max="7" width="31" style="3" customWidth="1"/>
    <col min="8" max="8" width="25" style="3" customWidth="1"/>
    <col min="9" max="9" width="16.5" style="3" customWidth="1"/>
    <col min="10" max="14" width="14" style="3" customWidth="1"/>
    <col min="15" max="16" width="20.75" style="3" customWidth="1"/>
    <col min="17" max="17" width="1.25" style="51" customWidth="1"/>
    <col min="18" max="31" width="13.125" style="3" customWidth="1"/>
    <col min="32" max="32" width="1.75" style="3" customWidth="1"/>
    <col min="33" max="16384" width="9" style="3"/>
  </cols>
  <sheetData>
    <row r="1" spans="1:32" ht="6.75" customHeight="1" x14ac:dyDescent="0.15">
      <c r="A1" s="145">
        <v>1</v>
      </c>
      <c r="B1" s="38"/>
      <c r="C1" s="38"/>
      <c r="D1" s="38"/>
      <c r="E1" s="38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ht="63" customHeight="1" thickBot="1" x14ac:dyDescent="0.2">
      <c r="A2" s="146"/>
      <c r="B2" s="25"/>
      <c r="C2" s="148" t="s">
        <v>38</v>
      </c>
      <c r="D2" s="148"/>
      <c r="E2" s="148"/>
      <c r="F2" s="26"/>
      <c r="G2" s="149" t="s">
        <v>16</v>
      </c>
      <c r="H2" s="149"/>
      <c r="I2" s="149"/>
      <c r="J2" s="149"/>
      <c r="K2" s="149"/>
      <c r="L2" s="149"/>
      <c r="M2" s="149"/>
      <c r="N2" s="149"/>
      <c r="O2" s="149"/>
      <c r="P2" s="149"/>
      <c r="Q2" s="50"/>
      <c r="R2" s="150" t="s">
        <v>32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30"/>
    </row>
    <row r="3" spans="1:32" ht="26.25" customHeight="1" x14ac:dyDescent="0.15">
      <c r="A3" s="146"/>
      <c r="B3" s="53"/>
      <c r="C3" s="54"/>
      <c r="D3" s="54"/>
      <c r="E3" s="55"/>
      <c r="F3" s="26"/>
      <c r="G3" s="16" t="s">
        <v>7</v>
      </c>
      <c r="H3" s="17" t="s">
        <v>8</v>
      </c>
      <c r="I3" s="17" t="s">
        <v>9</v>
      </c>
      <c r="J3" s="17" t="s">
        <v>0</v>
      </c>
      <c r="K3" s="17" t="s">
        <v>10</v>
      </c>
      <c r="L3" s="17" t="s">
        <v>11</v>
      </c>
      <c r="M3" s="151" t="s">
        <v>12</v>
      </c>
      <c r="N3" s="152"/>
      <c r="O3" s="153"/>
      <c r="P3" s="154"/>
      <c r="AC3" s="155">
        <f>'標準見積書（入力・印刷）'!D4</f>
        <v>42461</v>
      </c>
      <c r="AD3" s="155"/>
      <c r="AE3" s="155"/>
      <c r="AF3" s="30"/>
    </row>
    <row r="4" spans="1:32" ht="26.25" customHeight="1" x14ac:dyDescent="0.15">
      <c r="A4" s="146"/>
      <c r="B4" s="56"/>
      <c r="C4" s="24" t="s">
        <v>33</v>
      </c>
      <c r="D4" s="39">
        <v>42461</v>
      </c>
      <c r="E4" s="57"/>
      <c r="F4" s="26"/>
      <c r="G4" s="156" t="s">
        <v>50</v>
      </c>
      <c r="H4" s="157"/>
      <c r="I4" s="5"/>
      <c r="J4" s="6"/>
      <c r="K4" s="7"/>
      <c r="L4" s="7"/>
      <c r="M4" s="158"/>
      <c r="N4" s="159"/>
      <c r="O4" s="160"/>
      <c r="P4" s="161"/>
      <c r="R4" s="172">
        <f>D8</f>
        <v>0</v>
      </c>
      <c r="S4" s="172"/>
      <c r="T4" s="172"/>
      <c r="U4" s="49" t="s">
        <v>5</v>
      </c>
      <c r="AF4" s="30"/>
    </row>
    <row r="5" spans="1:32" ht="26.25" customHeight="1" x14ac:dyDescent="0.15">
      <c r="A5" s="146"/>
      <c r="B5" s="56"/>
      <c r="C5" s="24"/>
      <c r="D5" s="40"/>
      <c r="E5" s="57"/>
      <c r="F5" s="26"/>
      <c r="G5" s="99" t="s">
        <v>58</v>
      </c>
      <c r="H5" s="133" t="s">
        <v>51</v>
      </c>
      <c r="I5" s="9" t="s">
        <v>52</v>
      </c>
      <c r="J5" s="9" t="s">
        <v>1</v>
      </c>
      <c r="K5" s="35">
        <v>0</v>
      </c>
      <c r="L5" s="10">
        <v>0</v>
      </c>
      <c r="M5" s="170">
        <f>K5*L5</f>
        <v>0</v>
      </c>
      <c r="N5" s="171"/>
      <c r="O5" s="164" t="s">
        <v>59</v>
      </c>
      <c r="P5" s="165"/>
      <c r="T5" s="124" t="s">
        <v>55</v>
      </c>
      <c r="AF5" s="30"/>
    </row>
    <row r="6" spans="1:32" ht="26.25" customHeight="1" x14ac:dyDescent="0.15">
      <c r="A6" s="146"/>
      <c r="B6" s="56"/>
      <c r="C6" s="24" t="s">
        <v>39</v>
      </c>
      <c r="D6" s="39" t="s">
        <v>50</v>
      </c>
      <c r="E6" s="57"/>
      <c r="F6" s="26"/>
      <c r="G6" s="99" t="s">
        <v>49</v>
      </c>
      <c r="H6" s="98" t="s">
        <v>52</v>
      </c>
      <c r="I6" s="8" t="s">
        <v>49</v>
      </c>
      <c r="J6" s="103" t="s">
        <v>49</v>
      </c>
      <c r="K6" s="47">
        <v>0</v>
      </c>
      <c r="L6" s="10">
        <v>0</v>
      </c>
      <c r="M6" s="170">
        <f t="shared" ref="M6:M13" si="0">K6*L6</f>
        <v>0</v>
      </c>
      <c r="N6" s="171"/>
      <c r="O6" s="173"/>
      <c r="P6" s="174"/>
      <c r="R6" s="31"/>
      <c r="AF6" s="30"/>
    </row>
    <row r="7" spans="1:32" ht="26.25" customHeight="1" x14ac:dyDescent="0.15">
      <c r="A7" s="146"/>
      <c r="B7" s="56"/>
      <c r="C7" s="24"/>
      <c r="D7" s="40"/>
      <c r="E7" s="57"/>
      <c r="F7" s="26"/>
      <c r="G7" s="100" t="s">
        <v>49</v>
      </c>
      <c r="H7" s="8"/>
      <c r="I7" s="8"/>
      <c r="J7" s="103" t="s">
        <v>49</v>
      </c>
      <c r="K7" s="35">
        <v>0</v>
      </c>
      <c r="L7" s="10">
        <v>0</v>
      </c>
      <c r="M7" s="170">
        <f t="shared" si="0"/>
        <v>0</v>
      </c>
      <c r="N7" s="171"/>
      <c r="O7" s="173" t="s">
        <v>49</v>
      </c>
      <c r="P7" s="174"/>
      <c r="R7" s="31" t="s">
        <v>17</v>
      </c>
      <c r="AF7" s="30"/>
    </row>
    <row r="8" spans="1:32" ht="26.25" customHeight="1" x14ac:dyDescent="0.15">
      <c r="A8" s="146"/>
      <c r="B8" s="56"/>
      <c r="C8" s="24" t="s">
        <v>34</v>
      </c>
      <c r="D8" s="23"/>
      <c r="E8" s="58"/>
      <c r="F8" s="26"/>
      <c r="G8" s="101" t="s">
        <v>49</v>
      </c>
      <c r="H8" s="11"/>
      <c r="I8" s="11"/>
      <c r="J8" s="105" t="s">
        <v>49</v>
      </c>
      <c r="K8" s="35">
        <v>0</v>
      </c>
      <c r="L8" s="10">
        <v>0</v>
      </c>
      <c r="M8" s="162">
        <f t="shared" si="0"/>
        <v>0</v>
      </c>
      <c r="N8" s="163"/>
      <c r="O8" s="164" t="s">
        <v>49</v>
      </c>
      <c r="P8" s="165"/>
      <c r="R8" s="3" t="s">
        <v>18</v>
      </c>
      <c r="AF8" s="30"/>
    </row>
    <row r="9" spans="1:32" ht="26.25" customHeight="1" x14ac:dyDescent="0.15">
      <c r="A9" s="146"/>
      <c r="B9" s="56"/>
      <c r="C9" s="24"/>
      <c r="D9" s="24"/>
      <c r="E9" s="58"/>
      <c r="F9" s="26"/>
      <c r="G9" s="101" t="s">
        <v>49</v>
      </c>
      <c r="H9" s="11"/>
      <c r="I9" s="11"/>
      <c r="J9" s="12" t="s">
        <v>49</v>
      </c>
      <c r="K9" s="36"/>
      <c r="L9" s="138">
        <v>0</v>
      </c>
      <c r="M9" s="139">
        <f t="shared" si="0"/>
        <v>0</v>
      </c>
      <c r="N9" s="142"/>
      <c r="O9" s="166" t="s">
        <v>49</v>
      </c>
      <c r="P9" s="167"/>
      <c r="AC9" s="2"/>
      <c r="AD9" s="2"/>
      <c r="AE9" s="2"/>
      <c r="AF9" s="30"/>
    </row>
    <row r="10" spans="1:32" ht="26.25" customHeight="1" x14ac:dyDescent="0.15">
      <c r="A10" s="146"/>
      <c r="B10" s="56"/>
      <c r="C10" s="24" t="s">
        <v>35</v>
      </c>
      <c r="D10" s="39" t="s">
        <v>50</v>
      </c>
      <c r="E10" s="58"/>
      <c r="F10" s="26"/>
      <c r="G10" s="99"/>
      <c r="H10" s="8" t="s">
        <v>49</v>
      </c>
      <c r="I10" s="8" t="s">
        <v>49</v>
      </c>
      <c r="J10" s="103" t="s">
        <v>49</v>
      </c>
      <c r="K10" s="35">
        <v>0</v>
      </c>
      <c r="L10" s="10">
        <v>0</v>
      </c>
      <c r="M10" s="168">
        <f t="shared" si="0"/>
        <v>0</v>
      </c>
      <c r="N10" s="169"/>
      <c r="O10" s="166" t="s">
        <v>49</v>
      </c>
      <c r="P10" s="167"/>
      <c r="AC10" s="2"/>
      <c r="AD10" s="2"/>
      <c r="AE10" s="2"/>
      <c r="AF10" s="30"/>
    </row>
    <row r="11" spans="1:32" ht="26.25" customHeight="1" x14ac:dyDescent="0.15">
      <c r="A11" s="146"/>
      <c r="B11" s="56"/>
      <c r="C11" s="24"/>
      <c r="D11" s="24"/>
      <c r="E11" s="58"/>
      <c r="F11" s="26"/>
      <c r="G11" s="100" t="s">
        <v>49</v>
      </c>
      <c r="H11" s="8"/>
      <c r="I11" s="8"/>
      <c r="J11" s="103" t="s">
        <v>49</v>
      </c>
      <c r="K11" s="35">
        <v>0</v>
      </c>
      <c r="L11" s="10">
        <v>0</v>
      </c>
      <c r="M11" s="170">
        <f t="shared" si="0"/>
        <v>0</v>
      </c>
      <c r="N11" s="171"/>
      <c r="O11" s="166" t="s">
        <v>49</v>
      </c>
      <c r="P11" s="167"/>
      <c r="R11" s="18" t="s">
        <v>19</v>
      </c>
      <c r="S11" s="175" t="str">
        <f>D10</f>
        <v>乾式グルービング工事</v>
      </c>
      <c r="T11" s="175"/>
      <c r="U11" s="175"/>
      <c r="V11" s="175"/>
      <c r="X11" s="18" t="s">
        <v>4</v>
      </c>
      <c r="Y11" s="176">
        <f>D12</f>
        <v>0</v>
      </c>
      <c r="Z11" s="176"/>
      <c r="AA11" s="176"/>
      <c r="AB11" s="2"/>
      <c r="AC11" s="177"/>
      <c r="AD11" s="177"/>
      <c r="AE11" s="177"/>
      <c r="AF11" s="30"/>
    </row>
    <row r="12" spans="1:32" ht="26.25" customHeight="1" x14ac:dyDescent="0.15">
      <c r="A12" s="146"/>
      <c r="B12" s="56"/>
      <c r="C12" s="24" t="s">
        <v>4</v>
      </c>
      <c r="D12" s="23"/>
      <c r="E12" s="58"/>
      <c r="F12" s="26"/>
      <c r="G12" s="99" t="s">
        <v>49</v>
      </c>
      <c r="H12" s="8"/>
      <c r="J12" s="103" t="s">
        <v>49</v>
      </c>
      <c r="K12" s="35">
        <v>0</v>
      </c>
      <c r="L12" s="10">
        <v>0</v>
      </c>
      <c r="M12" s="170">
        <f t="shared" si="0"/>
        <v>0</v>
      </c>
      <c r="N12" s="171"/>
      <c r="O12" s="166"/>
      <c r="P12" s="167"/>
      <c r="AC12" s="177"/>
      <c r="AD12" s="177"/>
      <c r="AE12" s="177"/>
      <c r="AF12" s="30"/>
    </row>
    <row r="13" spans="1:32" ht="26.25" customHeight="1" x14ac:dyDescent="0.15">
      <c r="A13" s="146"/>
      <c r="B13" s="56"/>
      <c r="C13" s="24"/>
      <c r="D13" s="24"/>
      <c r="E13" s="58"/>
      <c r="F13" s="26"/>
      <c r="G13" s="101" t="s">
        <v>49</v>
      </c>
      <c r="H13" s="11"/>
      <c r="I13" s="11"/>
      <c r="J13" s="105" t="s">
        <v>49</v>
      </c>
      <c r="K13" s="36">
        <v>0</v>
      </c>
      <c r="L13" s="14">
        <v>0</v>
      </c>
      <c r="M13" s="178">
        <f t="shared" si="0"/>
        <v>0</v>
      </c>
      <c r="N13" s="179"/>
      <c r="O13" s="180"/>
      <c r="P13" s="181"/>
      <c r="R13" s="18" t="s">
        <v>12</v>
      </c>
      <c r="S13" s="182">
        <f>AB23</f>
        <v>16006.014719999999</v>
      </c>
      <c r="T13" s="182"/>
      <c r="U13" s="182"/>
      <c r="X13" s="18" t="s">
        <v>20</v>
      </c>
      <c r="Y13" s="1"/>
      <c r="Z13" s="183">
        <v>42460</v>
      </c>
      <c r="AA13" s="183"/>
      <c r="AB13" s="37"/>
      <c r="AC13" s="177"/>
      <c r="AD13" s="177"/>
      <c r="AE13" s="177"/>
      <c r="AF13" s="30"/>
    </row>
    <row r="14" spans="1:32" ht="26.25" customHeight="1" x14ac:dyDescent="0.15">
      <c r="A14" s="146"/>
      <c r="B14" s="56"/>
      <c r="C14" s="24" t="s">
        <v>6</v>
      </c>
      <c r="D14" s="23" t="s">
        <v>49</v>
      </c>
      <c r="E14" s="58"/>
      <c r="F14" s="26"/>
      <c r="G14" s="184" t="s">
        <v>63</v>
      </c>
      <c r="H14" s="185"/>
      <c r="I14" s="186"/>
      <c r="J14" s="73" t="s">
        <v>2</v>
      </c>
      <c r="K14" s="74"/>
      <c r="L14" s="74"/>
      <c r="M14" s="187">
        <f>SUM(M5:M13)</f>
        <v>0</v>
      </c>
      <c r="N14" s="188"/>
      <c r="O14" s="189"/>
      <c r="P14" s="190"/>
      <c r="AF14" s="30"/>
    </row>
    <row r="15" spans="1:32" ht="26.25" customHeight="1" x14ac:dyDescent="0.15">
      <c r="A15" s="146"/>
      <c r="B15" s="56"/>
      <c r="C15" s="24"/>
      <c r="D15" s="24"/>
      <c r="E15" s="58"/>
      <c r="F15" s="26"/>
      <c r="G15" s="70"/>
      <c r="H15" s="71"/>
      <c r="I15" s="71"/>
      <c r="J15" s="71"/>
      <c r="K15" s="191" t="s">
        <v>13</v>
      </c>
      <c r="L15" s="191"/>
      <c r="M15" s="191"/>
      <c r="N15" s="68" t="s">
        <v>3</v>
      </c>
      <c r="O15" s="192" t="s">
        <v>46</v>
      </c>
      <c r="P15" s="193"/>
      <c r="R15" s="194" t="s">
        <v>21</v>
      </c>
      <c r="S15" s="195"/>
      <c r="T15" s="194" t="s">
        <v>22</v>
      </c>
      <c r="U15" s="195"/>
      <c r="V15" s="194" t="s">
        <v>9</v>
      </c>
      <c r="W15" s="196"/>
      <c r="X15" s="195"/>
      <c r="Y15" s="48" t="s">
        <v>0</v>
      </c>
      <c r="Z15" s="119" t="s">
        <v>23</v>
      </c>
      <c r="AA15" s="48" t="s">
        <v>24</v>
      </c>
      <c r="AB15" s="194" t="s">
        <v>12</v>
      </c>
      <c r="AC15" s="195"/>
      <c r="AD15" s="194" t="s">
        <v>25</v>
      </c>
      <c r="AE15" s="195"/>
      <c r="AF15" s="30"/>
    </row>
    <row r="16" spans="1:32" ht="26.25" customHeight="1" x14ac:dyDescent="0.15">
      <c r="A16" s="146"/>
      <c r="B16" s="56"/>
      <c r="C16" s="24" t="s">
        <v>36</v>
      </c>
      <c r="D16" s="23"/>
      <c r="E16" s="58"/>
      <c r="F16" s="26"/>
      <c r="G16" s="197" t="s">
        <v>64</v>
      </c>
      <c r="H16" s="198"/>
      <c r="I16" s="199"/>
      <c r="J16" s="120" t="s">
        <v>14</v>
      </c>
      <c r="K16" s="125">
        <v>1</v>
      </c>
      <c r="L16" s="67">
        <v>29900</v>
      </c>
      <c r="M16" s="104">
        <f>K16*L16</f>
        <v>29900</v>
      </c>
      <c r="N16" s="123">
        <f>M16*P21</f>
        <v>4659.616</v>
      </c>
      <c r="O16" s="200" t="s">
        <v>56</v>
      </c>
      <c r="P16" s="201"/>
      <c r="Q16" s="52"/>
      <c r="R16" s="202" t="str">
        <f>'標準見積書（入力・印刷）'!G4</f>
        <v>乾式グルービング工事</v>
      </c>
      <c r="S16" s="199"/>
      <c r="T16" s="203"/>
      <c r="U16" s="199"/>
      <c r="V16" s="194" t="s">
        <v>49</v>
      </c>
      <c r="W16" s="196"/>
      <c r="X16" s="195"/>
      <c r="Y16" s="48" t="s">
        <v>40</v>
      </c>
      <c r="Z16" s="19"/>
      <c r="AA16" s="4"/>
      <c r="AB16" s="204">
        <f>M14</f>
        <v>0</v>
      </c>
      <c r="AC16" s="205"/>
      <c r="AD16" s="194" t="s">
        <v>26</v>
      </c>
      <c r="AE16" s="195"/>
      <c r="AF16" s="30"/>
    </row>
    <row r="17" spans="1:32" ht="26.25" customHeight="1" x14ac:dyDescent="0.15">
      <c r="A17" s="146"/>
      <c r="B17" s="56"/>
      <c r="C17" s="24"/>
      <c r="D17" s="24"/>
      <c r="E17" s="58"/>
      <c r="F17" s="26"/>
      <c r="G17" s="197" t="s">
        <v>61</v>
      </c>
      <c r="H17" s="198"/>
      <c r="I17" s="199"/>
      <c r="J17" s="120" t="s">
        <v>14</v>
      </c>
      <c r="K17" s="136">
        <v>2</v>
      </c>
      <c r="L17" s="137">
        <v>22700</v>
      </c>
      <c r="M17" s="104">
        <f>K17*L17</f>
        <v>45400</v>
      </c>
      <c r="N17" s="123">
        <f>M17*P21</f>
        <v>7075.1360000000004</v>
      </c>
      <c r="O17" s="84" t="s">
        <v>41</v>
      </c>
      <c r="P17" s="94">
        <v>4.9799999999999997E-2</v>
      </c>
      <c r="Q17" s="52"/>
      <c r="R17" s="203" t="s">
        <v>69</v>
      </c>
      <c r="S17" s="199"/>
      <c r="T17" s="203"/>
      <c r="U17" s="199"/>
      <c r="V17" s="209"/>
      <c r="W17" s="210"/>
      <c r="X17" s="211"/>
      <c r="Y17" s="48" t="s">
        <v>40</v>
      </c>
      <c r="Z17" s="19">
        <v>0</v>
      </c>
      <c r="AA17" s="4">
        <v>0</v>
      </c>
      <c r="AB17" s="204">
        <f>N19+M23</f>
        <v>14820.384</v>
      </c>
      <c r="AC17" s="205"/>
      <c r="AD17" s="194" t="s">
        <v>26</v>
      </c>
      <c r="AE17" s="195"/>
      <c r="AF17" s="30"/>
    </row>
    <row r="18" spans="1:32" ht="26.25" customHeight="1" x14ac:dyDescent="0.15">
      <c r="A18" s="146"/>
      <c r="B18" s="56"/>
      <c r="C18" s="24" t="s">
        <v>37</v>
      </c>
      <c r="D18" s="23" t="s">
        <v>57</v>
      </c>
      <c r="E18" s="58"/>
      <c r="F18" s="26"/>
      <c r="G18" s="206" t="s">
        <v>62</v>
      </c>
      <c r="H18" s="207"/>
      <c r="I18" s="208"/>
      <c r="J18" s="114" t="s">
        <v>14</v>
      </c>
      <c r="K18" s="134">
        <v>1</v>
      </c>
      <c r="L18" s="135">
        <v>19800</v>
      </c>
      <c r="M18" s="121">
        <f>K18*L18</f>
        <v>19800</v>
      </c>
      <c r="N18" s="122">
        <f>M18*P21</f>
        <v>3085.6320000000001</v>
      </c>
      <c r="O18" s="81" t="s">
        <v>42</v>
      </c>
      <c r="P18" s="95">
        <v>8.9139999999999997E-2</v>
      </c>
      <c r="Q18" s="52"/>
      <c r="R18" s="203" t="s">
        <v>27</v>
      </c>
      <c r="S18" s="199"/>
      <c r="T18" s="203"/>
      <c r="U18" s="199"/>
      <c r="V18" s="209"/>
      <c r="W18" s="210"/>
      <c r="X18" s="211"/>
      <c r="Y18" s="48"/>
      <c r="Z18" s="19"/>
      <c r="AA18" s="4"/>
      <c r="AB18" s="204">
        <f>AB16+AB17</f>
        <v>14820.384</v>
      </c>
      <c r="AC18" s="205"/>
      <c r="AD18" s="194" t="s">
        <v>26</v>
      </c>
      <c r="AE18" s="195"/>
      <c r="AF18" s="30"/>
    </row>
    <row r="19" spans="1:32" ht="26.25" customHeight="1" x14ac:dyDescent="0.15">
      <c r="A19" s="146"/>
      <c r="B19" s="56"/>
      <c r="C19" s="24"/>
      <c r="D19" s="24"/>
      <c r="E19" s="58"/>
      <c r="F19" s="26"/>
      <c r="G19" s="217" t="s">
        <v>68</v>
      </c>
      <c r="H19" s="218"/>
      <c r="I19" s="219"/>
      <c r="J19" s="85"/>
      <c r="K19" s="86"/>
      <c r="L19" s="87"/>
      <c r="M19" s="86"/>
      <c r="N19" s="88">
        <f>SUM(N16:N18)</f>
        <v>14820.384</v>
      </c>
      <c r="O19" s="81" t="s">
        <v>43</v>
      </c>
      <c r="P19" s="95">
        <v>8.9999999999999993E-3</v>
      </c>
      <c r="R19" s="203" t="s">
        <v>53</v>
      </c>
      <c r="S19" s="199"/>
      <c r="T19" s="203"/>
      <c r="U19" s="199"/>
      <c r="V19" s="209"/>
      <c r="W19" s="210"/>
      <c r="X19" s="211"/>
      <c r="Y19" s="48" t="s">
        <v>40</v>
      </c>
      <c r="Z19" s="19"/>
      <c r="AA19" s="4"/>
      <c r="AB19" s="220">
        <f>M29</f>
        <v>0</v>
      </c>
      <c r="AC19" s="221"/>
      <c r="AD19" s="194" t="s">
        <v>26</v>
      </c>
      <c r="AE19" s="195"/>
      <c r="AF19" s="30"/>
    </row>
    <row r="20" spans="1:32" ht="26.25" customHeight="1" x14ac:dyDescent="0.15">
      <c r="A20" s="146"/>
      <c r="B20" s="56"/>
      <c r="C20" s="24"/>
      <c r="D20" s="24"/>
      <c r="E20" s="58"/>
      <c r="F20" s="26"/>
      <c r="G20" s="206" t="s">
        <v>66</v>
      </c>
      <c r="H20" s="207"/>
      <c r="I20" s="208"/>
      <c r="J20" s="140" t="s">
        <v>14</v>
      </c>
      <c r="K20" s="106">
        <v>0</v>
      </c>
      <c r="L20" s="106">
        <v>0</v>
      </c>
      <c r="M20" s="104">
        <f>K20*L20</f>
        <v>0</v>
      </c>
      <c r="N20" s="130"/>
      <c r="O20" s="82" t="s">
        <v>44</v>
      </c>
      <c r="P20" s="96">
        <v>7.9000000000000008E-3</v>
      </c>
      <c r="R20" s="206" t="s">
        <v>49</v>
      </c>
      <c r="S20" s="208"/>
      <c r="T20" s="206"/>
      <c r="U20" s="208"/>
      <c r="V20" s="212"/>
      <c r="W20" s="213"/>
      <c r="X20" s="214"/>
      <c r="Y20" s="108"/>
      <c r="Z20" s="109"/>
      <c r="AA20" s="110">
        <v>0</v>
      </c>
      <c r="AB20" s="215">
        <v>0</v>
      </c>
      <c r="AC20" s="216"/>
      <c r="AD20" s="203"/>
      <c r="AE20" s="199"/>
      <c r="AF20" s="30"/>
    </row>
    <row r="21" spans="1:32" ht="26.25" customHeight="1" x14ac:dyDescent="0.15">
      <c r="A21" s="146"/>
      <c r="B21" s="56"/>
      <c r="C21" s="24"/>
      <c r="D21" s="24"/>
      <c r="E21" s="58"/>
      <c r="F21" s="26"/>
      <c r="G21" s="231" t="s">
        <v>67</v>
      </c>
      <c r="H21" s="232"/>
      <c r="I21" s="233"/>
      <c r="J21" s="140" t="s">
        <v>14</v>
      </c>
      <c r="K21" s="131">
        <v>0</v>
      </c>
      <c r="L21" s="131">
        <v>0</v>
      </c>
      <c r="M21" s="132">
        <f>K21*L21</f>
        <v>0</v>
      </c>
      <c r="N21" s="102"/>
      <c r="O21" s="83" t="s">
        <v>45</v>
      </c>
      <c r="P21" s="97">
        <f>SUM(P17:P20)</f>
        <v>0.15584000000000001</v>
      </c>
      <c r="R21" s="20" t="s">
        <v>28</v>
      </c>
      <c r="S21" s="234"/>
      <c r="T21" s="234"/>
      <c r="U21" s="234"/>
      <c r="V21" s="234"/>
      <c r="W21" s="234"/>
      <c r="X21" s="234"/>
      <c r="Y21" s="235"/>
      <c r="Z21" s="229" t="s">
        <v>29</v>
      </c>
      <c r="AA21" s="230"/>
      <c r="AB21" s="204">
        <f>SUM(AB18:AC20)</f>
        <v>14820.384</v>
      </c>
      <c r="AC21" s="205"/>
      <c r="AD21" s="203"/>
      <c r="AE21" s="199"/>
      <c r="AF21" s="30"/>
    </row>
    <row r="22" spans="1:32" ht="26.25" customHeight="1" x14ac:dyDescent="0.15">
      <c r="A22" s="146"/>
      <c r="B22" s="59"/>
      <c r="C22" s="41"/>
      <c r="D22" s="41"/>
      <c r="E22" s="60"/>
      <c r="F22" s="26"/>
      <c r="G22" s="236"/>
      <c r="H22" s="237"/>
      <c r="I22" s="238"/>
      <c r="J22" s="112" t="s">
        <v>49</v>
      </c>
      <c r="K22" s="131">
        <v>0</v>
      </c>
      <c r="L22" s="131">
        <v>0</v>
      </c>
      <c r="M22" s="132">
        <f>K22*L22</f>
        <v>0</v>
      </c>
      <c r="N22" s="102"/>
      <c r="O22" s="239" t="s">
        <v>60</v>
      </c>
      <c r="P22" s="240"/>
      <c r="R22" s="15"/>
      <c r="S22" s="241"/>
      <c r="T22" s="241"/>
      <c r="U22" s="241"/>
      <c r="V22" s="241"/>
      <c r="W22" s="241"/>
      <c r="X22" s="241"/>
      <c r="Y22" s="242"/>
      <c r="Z22" s="229" t="s">
        <v>30</v>
      </c>
      <c r="AA22" s="230"/>
      <c r="AB22" s="204">
        <f>AB21*0.08</f>
        <v>1185.6307200000001</v>
      </c>
      <c r="AC22" s="205"/>
      <c r="AD22" s="203"/>
      <c r="AE22" s="199"/>
      <c r="AF22" s="30"/>
    </row>
    <row r="23" spans="1:32" ht="26.25" customHeight="1" x14ac:dyDescent="0.15">
      <c r="A23" s="146"/>
      <c r="B23" s="61"/>
      <c r="C23" s="43"/>
      <c r="D23" s="43"/>
      <c r="E23" s="62"/>
      <c r="F23" s="26"/>
      <c r="G23" s="222" t="s">
        <v>47</v>
      </c>
      <c r="H23" s="223"/>
      <c r="I23" s="224"/>
      <c r="J23" s="89" t="s">
        <v>2</v>
      </c>
      <c r="K23" s="74"/>
      <c r="L23" s="74"/>
      <c r="M23" s="90">
        <f>SUM(M20:M22)</f>
        <v>0</v>
      </c>
      <c r="N23" s="91"/>
      <c r="O23" s="225"/>
      <c r="P23" s="226"/>
      <c r="R23" s="21"/>
      <c r="S23" s="227"/>
      <c r="T23" s="227"/>
      <c r="U23" s="227"/>
      <c r="V23" s="227"/>
      <c r="W23" s="227"/>
      <c r="X23" s="227"/>
      <c r="Y23" s="228"/>
      <c r="Z23" s="229" t="s">
        <v>31</v>
      </c>
      <c r="AA23" s="230"/>
      <c r="AB23" s="204">
        <f>AB21+AB22</f>
        <v>16006.014719999999</v>
      </c>
      <c r="AC23" s="205"/>
      <c r="AD23" s="203"/>
      <c r="AE23" s="199"/>
      <c r="AF23" s="30"/>
    </row>
    <row r="24" spans="1:32" ht="26.25" customHeight="1" x14ac:dyDescent="0.15">
      <c r="A24" s="146"/>
      <c r="B24" s="59"/>
      <c r="C24" s="41"/>
      <c r="D24" s="42"/>
      <c r="E24" s="63"/>
      <c r="F24" s="26"/>
      <c r="G24" s="249" t="s">
        <v>70</v>
      </c>
      <c r="H24" s="250"/>
      <c r="I24" s="251"/>
      <c r="J24" s="73" t="s">
        <v>2</v>
      </c>
      <c r="K24" s="75"/>
      <c r="L24" s="76"/>
      <c r="M24" s="252">
        <f>N19+M23</f>
        <v>14820.384</v>
      </c>
      <c r="N24" s="253"/>
      <c r="O24" s="254"/>
      <c r="P24" s="255"/>
      <c r="AF24" s="30"/>
    </row>
    <row r="25" spans="1:32" ht="26.25" customHeight="1" x14ac:dyDescent="0.15">
      <c r="A25" s="146"/>
      <c r="B25" s="59"/>
      <c r="C25" s="41"/>
      <c r="D25" s="42"/>
      <c r="E25" s="63"/>
      <c r="F25" s="26"/>
      <c r="G25" s="184" t="s">
        <v>48</v>
      </c>
      <c r="H25" s="185"/>
      <c r="I25" s="186"/>
      <c r="J25" s="77"/>
      <c r="K25" s="256">
        <f>M14+M24</f>
        <v>14820.384</v>
      </c>
      <c r="L25" s="252"/>
      <c r="M25" s="252"/>
      <c r="N25" s="253"/>
      <c r="O25" s="247"/>
      <c r="P25" s="248"/>
      <c r="R25" s="243" t="s">
        <v>6</v>
      </c>
      <c r="S25" s="243"/>
      <c r="T25" s="244" t="s">
        <v>49</v>
      </c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F25" s="30"/>
    </row>
    <row r="26" spans="1:32" ht="26.25" customHeight="1" x14ac:dyDescent="0.15">
      <c r="A26" s="146"/>
      <c r="B26" s="59"/>
      <c r="C26" s="41"/>
      <c r="D26" s="41"/>
      <c r="E26" s="60"/>
      <c r="F26" s="26"/>
      <c r="G26" s="107" t="s">
        <v>86</v>
      </c>
      <c r="H26" s="116"/>
      <c r="I26" s="117"/>
      <c r="J26" s="112" t="s">
        <v>49</v>
      </c>
      <c r="K26" s="113">
        <v>0</v>
      </c>
      <c r="L26" s="106">
        <v>0</v>
      </c>
      <c r="M26" s="245">
        <f>K26*L26</f>
        <v>0</v>
      </c>
      <c r="N26" s="246"/>
      <c r="O26" s="247"/>
      <c r="P26" s="248"/>
      <c r="T26" s="93" t="s">
        <v>49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F26" s="30"/>
    </row>
    <row r="27" spans="1:32" ht="26.25" customHeight="1" x14ac:dyDescent="0.15">
      <c r="A27" s="146"/>
      <c r="B27" s="59"/>
      <c r="C27" s="41"/>
      <c r="D27" s="41"/>
      <c r="E27" s="60"/>
      <c r="F27" s="26"/>
      <c r="G27" s="111" t="s">
        <v>86</v>
      </c>
      <c r="H27" s="118"/>
      <c r="I27" s="115"/>
      <c r="J27" s="12" t="s">
        <v>49</v>
      </c>
      <c r="K27" s="13">
        <v>0</v>
      </c>
      <c r="L27" s="14">
        <v>0</v>
      </c>
      <c r="M27" s="178">
        <f>K27*L27</f>
        <v>0</v>
      </c>
      <c r="N27" s="179"/>
      <c r="O27" s="247"/>
      <c r="P27" s="248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F27" s="30"/>
    </row>
    <row r="28" spans="1:32" ht="26.25" customHeight="1" x14ac:dyDescent="0.15">
      <c r="A28" s="146"/>
      <c r="B28" s="59"/>
      <c r="C28" s="41"/>
      <c r="D28" s="41"/>
      <c r="E28" s="60"/>
      <c r="F28" s="26"/>
      <c r="G28" s="184"/>
      <c r="H28" s="185"/>
      <c r="I28" s="186"/>
      <c r="J28" s="73" t="s">
        <v>2</v>
      </c>
      <c r="K28" s="75"/>
      <c r="L28" s="76"/>
      <c r="M28" s="252">
        <f>SUM(M26:N27)</f>
        <v>0</v>
      </c>
      <c r="N28" s="253"/>
      <c r="O28" s="262"/>
      <c r="P28" s="263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F28" s="30"/>
    </row>
    <row r="29" spans="1:32" ht="26.25" customHeight="1" x14ac:dyDescent="0.15">
      <c r="A29" s="146"/>
      <c r="B29" s="59"/>
      <c r="C29" s="41"/>
      <c r="D29" s="41"/>
      <c r="E29" s="60"/>
      <c r="F29" s="26"/>
      <c r="G29" s="264" t="s">
        <v>53</v>
      </c>
      <c r="H29" s="265"/>
      <c r="I29" s="266"/>
      <c r="J29" s="120" t="s">
        <v>83</v>
      </c>
      <c r="K29" s="69">
        <v>0</v>
      </c>
      <c r="L29" s="72"/>
      <c r="M29" s="220">
        <v>0</v>
      </c>
      <c r="N29" s="221"/>
      <c r="O29" s="267" t="s">
        <v>65</v>
      </c>
      <c r="P29" s="268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F29" s="30"/>
    </row>
    <row r="30" spans="1:32" ht="26.25" customHeight="1" thickBot="1" x14ac:dyDescent="0.2">
      <c r="A30" s="146"/>
      <c r="B30" s="59"/>
      <c r="C30" s="41"/>
      <c r="D30" s="41"/>
      <c r="E30" s="60"/>
      <c r="F30" s="26"/>
      <c r="G30" s="257" t="s">
        <v>15</v>
      </c>
      <c r="H30" s="258"/>
      <c r="I30" s="259"/>
      <c r="J30" s="78"/>
      <c r="K30" s="79"/>
      <c r="L30" s="80"/>
      <c r="M30" s="269">
        <f>K25+M28+(M29)</f>
        <v>14820.384</v>
      </c>
      <c r="N30" s="270"/>
      <c r="O30" s="260"/>
      <c r="P30" s="261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F30" s="30"/>
    </row>
    <row r="31" spans="1:32" ht="26.25" customHeight="1" x14ac:dyDescent="0.15">
      <c r="A31" s="146"/>
      <c r="B31" s="64"/>
      <c r="C31" s="65"/>
      <c r="D31" s="65"/>
      <c r="E31" s="66"/>
      <c r="F31" s="26"/>
      <c r="AF31" s="30"/>
    </row>
    <row r="32" spans="1:32" ht="6.75" customHeight="1" thickBot="1" x14ac:dyDescent="0.2">
      <c r="A32" s="147"/>
      <c r="B32" s="44"/>
      <c r="C32" s="45"/>
      <c r="D32" s="45"/>
      <c r="E32" s="46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4"/>
    </row>
    <row r="33" spans="32:32" ht="20.25" customHeight="1" x14ac:dyDescent="0.15"/>
    <row r="34" spans="32:32" ht="20.25" customHeight="1" x14ac:dyDescent="0.15"/>
    <row r="35" spans="32:32" ht="20.25" customHeight="1" x14ac:dyDescent="0.15"/>
    <row r="36" spans="32:32" ht="20.25" customHeight="1" x14ac:dyDescent="0.15"/>
    <row r="37" spans="32:32" ht="20.25" customHeight="1" x14ac:dyDescent="0.15">
      <c r="AF37" s="3">
        <v>1</v>
      </c>
    </row>
    <row r="38" spans="32:32" ht="20.25" customHeight="1" x14ac:dyDescent="0.15"/>
  </sheetData>
  <mergeCells count="114">
    <mergeCell ref="A1:A32"/>
    <mergeCell ref="C2:E2"/>
    <mergeCell ref="G2:P2"/>
    <mergeCell ref="R2:AE2"/>
    <mergeCell ref="M3:N3"/>
    <mergeCell ref="O3:P3"/>
    <mergeCell ref="AC3:AE3"/>
    <mergeCell ref="G4:H4"/>
    <mergeCell ref="M4:N4"/>
    <mergeCell ref="O4:P4"/>
    <mergeCell ref="M8:N8"/>
    <mergeCell ref="O8:P8"/>
    <mergeCell ref="O9:P9"/>
    <mergeCell ref="M10:N10"/>
    <mergeCell ref="O10:P10"/>
    <mergeCell ref="M11:N11"/>
    <mergeCell ref="O11:P11"/>
    <mergeCell ref="R4:T4"/>
    <mergeCell ref="M5:N5"/>
    <mergeCell ref="O5:P5"/>
    <mergeCell ref="M6:N6"/>
    <mergeCell ref="O6:P6"/>
    <mergeCell ref="M7:N7"/>
    <mergeCell ref="O7:P7"/>
    <mergeCell ref="S11:V11"/>
    <mergeCell ref="Y11:AA11"/>
    <mergeCell ref="AC11:AC13"/>
    <mergeCell ref="AD11:AD13"/>
    <mergeCell ref="AE11:AE13"/>
    <mergeCell ref="M12:N12"/>
    <mergeCell ref="O12:P12"/>
    <mergeCell ref="M13:N13"/>
    <mergeCell ref="O13:P13"/>
    <mergeCell ref="S13:U13"/>
    <mergeCell ref="Z13:AA13"/>
    <mergeCell ref="G14:I14"/>
    <mergeCell ref="M14:N14"/>
    <mergeCell ref="O14:P14"/>
    <mergeCell ref="K15:M15"/>
    <mergeCell ref="O15:P15"/>
    <mergeCell ref="R15:S15"/>
    <mergeCell ref="T15:U15"/>
    <mergeCell ref="V15:X15"/>
    <mergeCell ref="AB15:AC15"/>
    <mergeCell ref="AD15:AE15"/>
    <mergeCell ref="G16:I16"/>
    <mergeCell ref="O16:P16"/>
    <mergeCell ref="R16:S16"/>
    <mergeCell ref="T16:U16"/>
    <mergeCell ref="V16:X16"/>
    <mergeCell ref="AB16:AC16"/>
    <mergeCell ref="AD16:AE16"/>
    <mergeCell ref="G18:I18"/>
    <mergeCell ref="R18:S18"/>
    <mergeCell ref="T18:U18"/>
    <mergeCell ref="V18:X18"/>
    <mergeCell ref="AB18:AC18"/>
    <mergeCell ref="AD18:AE18"/>
    <mergeCell ref="G17:I17"/>
    <mergeCell ref="R17:S17"/>
    <mergeCell ref="T17:U17"/>
    <mergeCell ref="V17:X17"/>
    <mergeCell ref="AB17:AC17"/>
    <mergeCell ref="AD17:AE17"/>
    <mergeCell ref="G20:I20"/>
    <mergeCell ref="R20:S20"/>
    <mergeCell ref="T20:U20"/>
    <mergeCell ref="V20:X20"/>
    <mergeCell ref="AB20:AC20"/>
    <mergeCell ref="AD20:AE20"/>
    <mergeCell ref="G19:I19"/>
    <mergeCell ref="R19:S19"/>
    <mergeCell ref="T19:U19"/>
    <mergeCell ref="V19:X19"/>
    <mergeCell ref="AB19:AC19"/>
    <mergeCell ref="AD19:AE19"/>
    <mergeCell ref="AD22:AE22"/>
    <mergeCell ref="G23:I23"/>
    <mergeCell ref="O23:P23"/>
    <mergeCell ref="S23:Y23"/>
    <mergeCell ref="Z23:AA23"/>
    <mergeCell ref="AB23:AC23"/>
    <mergeCell ref="AD23:AE23"/>
    <mergeCell ref="G21:I21"/>
    <mergeCell ref="S21:Y21"/>
    <mergeCell ref="Z21:AA21"/>
    <mergeCell ref="AB21:AC21"/>
    <mergeCell ref="AD21:AE21"/>
    <mergeCell ref="G22:I22"/>
    <mergeCell ref="O22:P22"/>
    <mergeCell ref="S22:Y22"/>
    <mergeCell ref="Z22:AA22"/>
    <mergeCell ref="AB22:AC22"/>
    <mergeCell ref="R25:S25"/>
    <mergeCell ref="T25:AD25"/>
    <mergeCell ref="M26:N26"/>
    <mergeCell ref="O26:P26"/>
    <mergeCell ref="M27:N27"/>
    <mergeCell ref="O27:P27"/>
    <mergeCell ref="G24:I24"/>
    <mergeCell ref="M24:N24"/>
    <mergeCell ref="O24:P24"/>
    <mergeCell ref="G25:I25"/>
    <mergeCell ref="K25:N25"/>
    <mergeCell ref="O25:P25"/>
    <mergeCell ref="G30:I30"/>
    <mergeCell ref="M30:N30"/>
    <mergeCell ref="O30:P30"/>
    <mergeCell ref="G28:I28"/>
    <mergeCell ref="M28:N28"/>
    <mergeCell ref="O28:P28"/>
    <mergeCell ref="G29:I29"/>
    <mergeCell ref="M29:N29"/>
    <mergeCell ref="O29:P29"/>
  </mergeCells>
  <phoneticPr fontId="2"/>
  <dataValidations count="2">
    <dataValidation type="list" showInputMessage="1" showErrorMessage="1" sqref="Y16:Y20">
      <formula1>#REF!</formula1>
    </dataValidation>
    <dataValidation type="list" allowBlank="1" showInputMessage="1" sqref="I5:I6 G5:H5">
      <formula1>#REF!</formula1>
    </dataValidation>
  </dataValidations>
  <pageMargins left="0.78740157480314965" right="0.78740157480314965" top="0.31496062992125984" bottom="0.35433070866141736" header="0.51181102362204722" footer="0.23622047244094491"/>
  <pageSetup paperSize="9" scale="68" orientation="landscape" r:id="rId1"/>
  <headerFooter alignWithMargins="0"/>
  <colBreaks count="1" manualBreakCount="1">
    <brk id="16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標準見積書（入力例）</vt:lpstr>
      <vt:lpstr>標準見積書（入力・印刷）</vt:lpstr>
      <vt:lpstr>'標準見積書（入力・印刷）'!Print_Area</vt:lpstr>
      <vt:lpstr>'標準見積書（入力例）'!Print_Area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</dc:creator>
  <cp:lastModifiedBy>sato</cp:lastModifiedBy>
  <cp:lastPrinted>2016-05-31T00:32:07Z</cp:lastPrinted>
  <dcterms:created xsi:type="dcterms:W3CDTF">2014-04-19T00:22:49Z</dcterms:created>
  <dcterms:modified xsi:type="dcterms:W3CDTF">2016-05-31T00:41:10Z</dcterms:modified>
</cp:coreProperties>
</file>